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COMPRAS\Termos de Referência\Em estudo\Serviços\Roçagem\"/>
    </mc:Choice>
  </mc:AlternateContent>
  <xr:revisionPtr revIDLastSave="0" documentId="13_ncr:1_{9CACD466-AB57-41AD-B817-0C88A4076DBB}" xr6:coauthVersionLast="36" xr6:coauthVersionMax="36" xr10:uidLastSave="{00000000-0000-0000-0000-000000000000}"/>
  <bookViews>
    <workbookView xWindow="0" yWindow="0" windowWidth="20490" windowHeight="7545" tabRatio="500" activeTab="4" xr2:uid="{00000000-000D-0000-FFFF-FFFF00000000}"/>
  </bookViews>
  <sheets>
    <sheet name="FINAL" sheetId="1" r:id="rId1"/>
    <sheet name="PROPOSTA" sheetId="8" r:id="rId2"/>
    <sheet name="Planilha2" sheetId="7" r:id="rId3"/>
    <sheet name="DRENAGEM ROÇAR" sheetId="2" r:id="rId4"/>
    <sheet name="COM METRAGEM" sheetId="3" r:id="rId5"/>
    <sheet name="Vistoriando" sheetId="4" r:id="rId6"/>
    <sheet name="DESATIVADOS" sheetId="5" r:id="rId7"/>
  </sheets>
  <definedNames>
    <definedName name="_xlnm.Print_Area" localSheetId="5">Vistoriando!$A$1:$H$11</definedName>
    <definedName name="Print_Area_0" localSheetId="5">Vistoriando!$A$1:$H$12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64" i="1" l="1"/>
  <c r="H164" i="1" s="1"/>
  <c r="F164" i="7"/>
  <c r="H109" i="7"/>
  <c r="G171" i="7"/>
  <c r="P164" i="1" l="1"/>
  <c r="O164" i="1"/>
  <c r="M164" i="1" l="1"/>
  <c r="N164" i="1"/>
  <c r="L164" i="1"/>
  <c r="S164" i="7" l="1"/>
  <c r="S159" i="7"/>
  <c r="S160" i="7"/>
  <c r="AD27" i="7"/>
  <c r="AD6" i="7"/>
  <c r="AD10" i="7"/>
  <c r="AD22" i="7"/>
  <c r="AD24" i="7"/>
  <c r="AD25" i="7"/>
  <c r="AD26" i="7"/>
  <c r="AD28" i="7"/>
  <c r="AD32" i="7"/>
  <c r="AD33" i="7"/>
  <c r="AD34" i="7"/>
  <c r="AD35" i="7"/>
  <c r="AD36" i="7"/>
  <c r="AD37" i="7"/>
  <c r="AD38" i="7"/>
  <c r="AD39" i="7"/>
  <c r="AD40" i="7"/>
  <c r="AD41" i="7"/>
  <c r="AD42" i="7"/>
  <c r="AD43" i="7"/>
  <c r="AD44" i="7"/>
  <c r="AD48" i="7"/>
  <c r="AD49" i="7"/>
  <c r="AD51" i="7"/>
  <c r="AD52" i="7"/>
  <c r="AD53" i="7"/>
  <c r="AD54" i="7"/>
  <c r="AD57" i="7"/>
  <c r="AD58" i="7"/>
  <c r="AD59" i="7"/>
  <c r="AD60" i="7"/>
  <c r="AD61" i="7"/>
  <c r="AD62" i="7"/>
  <c r="AD63" i="7"/>
  <c r="AD65" i="7"/>
  <c r="AD66" i="7"/>
  <c r="AD67" i="7"/>
  <c r="AD68" i="7"/>
  <c r="AD69" i="7"/>
  <c r="AD70" i="7"/>
  <c r="AD71" i="7"/>
  <c r="AD72" i="7"/>
  <c r="AD73" i="7"/>
  <c r="AD74" i="7"/>
  <c r="AD75" i="7"/>
  <c r="AD77" i="7"/>
  <c r="AD78" i="7"/>
  <c r="AD80" i="7"/>
  <c r="AD82" i="7"/>
  <c r="AD84" i="7"/>
  <c r="AD90" i="7"/>
  <c r="AD91" i="7"/>
  <c r="AD93" i="7"/>
  <c r="AD98" i="7"/>
  <c r="AD99" i="7"/>
  <c r="AD103" i="7"/>
  <c r="AD104" i="7"/>
  <c r="AD106" i="7"/>
  <c r="AD107" i="7"/>
  <c r="AD108" i="7"/>
  <c r="AD109" i="7"/>
  <c r="AD111" i="7"/>
  <c r="AD112" i="7"/>
  <c r="AD113" i="7"/>
  <c r="AD119" i="7"/>
  <c r="AD124" i="7"/>
  <c r="AD125" i="7"/>
  <c r="AD130" i="7"/>
  <c r="AD133" i="7"/>
  <c r="AD135" i="7"/>
  <c r="AD136" i="7"/>
  <c r="AD138" i="7"/>
  <c r="AD140" i="7"/>
  <c r="AD144" i="7"/>
  <c r="AD152" i="7"/>
  <c r="AD156" i="7"/>
  <c r="AC27" i="7"/>
  <c r="AC28" i="7"/>
  <c r="AC29" i="7"/>
  <c r="AC30" i="7"/>
  <c r="AC31" i="7"/>
  <c r="AC44" i="7"/>
  <c r="AC49" i="7"/>
  <c r="AC50" i="7"/>
  <c r="AC51" i="7"/>
  <c r="AC52" i="7"/>
  <c r="AC54" i="7"/>
  <c r="AC55" i="7"/>
  <c r="AC56" i="7"/>
  <c r="AC57" i="7"/>
  <c r="AC61" i="7"/>
  <c r="AC63" i="7"/>
  <c r="AC64" i="7"/>
  <c r="AC65" i="7"/>
  <c r="AC67" i="7"/>
  <c r="AC68" i="7"/>
  <c r="AC69" i="7"/>
  <c r="AC71" i="7"/>
  <c r="AC73" i="7"/>
  <c r="AC75" i="7"/>
  <c r="AC76" i="7"/>
  <c r="AC77" i="7"/>
  <c r="AC78" i="7"/>
  <c r="AC79" i="7"/>
  <c r="AC80" i="7"/>
  <c r="AC81" i="7"/>
  <c r="AC83" i="7"/>
  <c r="AC85" i="7"/>
  <c r="AC86" i="7"/>
  <c r="AC90" i="7"/>
  <c r="AC91" i="7"/>
  <c r="AC92" i="7"/>
  <c r="AC93" i="7"/>
  <c r="AC94" i="7"/>
  <c r="AC95" i="7"/>
  <c r="AC96" i="7"/>
  <c r="AC97" i="7"/>
  <c r="AC98" i="7"/>
  <c r="AC105" i="7"/>
  <c r="AC107" i="7"/>
  <c r="AC110" i="7"/>
  <c r="AC111" i="7"/>
  <c r="AC112" i="7"/>
  <c r="AC113" i="7"/>
  <c r="AC114" i="7"/>
  <c r="AC115" i="7"/>
  <c r="AC119" i="7"/>
  <c r="AC120" i="7"/>
  <c r="AC121" i="7"/>
  <c r="AC122" i="7"/>
  <c r="AC123" i="7"/>
  <c r="AC124" i="7"/>
  <c r="AC125" i="7"/>
  <c r="AC126" i="7"/>
  <c r="AC127" i="7"/>
  <c r="AC128" i="7"/>
  <c r="AC129" i="7"/>
  <c r="AC130" i="7"/>
  <c r="AC131" i="7"/>
  <c r="AC132" i="7"/>
  <c r="AC133" i="7"/>
  <c r="AC134" i="7"/>
  <c r="AC137" i="7"/>
  <c r="AC138" i="7"/>
  <c r="AC139" i="7"/>
  <c r="AC140" i="7"/>
  <c r="AC141" i="7"/>
  <c r="AC142" i="7"/>
  <c r="AC143" i="7"/>
  <c r="AC144" i="7"/>
  <c r="AC145" i="7"/>
  <c r="AC146" i="7"/>
  <c r="AC147" i="7"/>
  <c r="AC148" i="7"/>
  <c r="AC149" i="7"/>
  <c r="AC150" i="7"/>
  <c r="AC151" i="7"/>
  <c r="AC153" i="7"/>
  <c r="AC154" i="7"/>
  <c r="AC155" i="7"/>
  <c r="AC156" i="7"/>
  <c r="AC157" i="7"/>
  <c r="AC158" i="7"/>
  <c r="AC159" i="7"/>
  <c r="AC160" i="7"/>
  <c r="AC161" i="7"/>
  <c r="AC162" i="7"/>
  <c r="AC5" i="7"/>
  <c r="AB6" i="7"/>
  <c r="AB163" i="7"/>
  <c r="AB10" i="7"/>
  <c r="AB15" i="7"/>
  <c r="AB17" i="7"/>
  <c r="AB18" i="7"/>
  <c r="AB19" i="7"/>
  <c r="AB21" i="7"/>
  <c r="AB22" i="7"/>
  <c r="AB23" i="7"/>
  <c r="AB24" i="7"/>
  <c r="AB25" i="7"/>
  <c r="AB26" i="7"/>
  <c r="AB27" i="7"/>
  <c r="AB28" i="7"/>
  <c r="AB32" i="7"/>
  <c r="AB33" i="7"/>
  <c r="AB34" i="7"/>
  <c r="AB35" i="7"/>
  <c r="AB36" i="7"/>
  <c r="AB37" i="7"/>
  <c r="AB38" i="7"/>
  <c r="AB39" i="7"/>
  <c r="AB40" i="7"/>
  <c r="AB41" i="7"/>
  <c r="AB42" i="7"/>
  <c r="AB43" i="7"/>
  <c r="AB44" i="7"/>
  <c r="AB48" i="7"/>
  <c r="AB49" i="7"/>
  <c r="AB51" i="7"/>
  <c r="AB52" i="7"/>
  <c r="AB53" i="7"/>
  <c r="AB54" i="7"/>
  <c r="AB57" i="7"/>
  <c r="AB58" i="7"/>
  <c r="AB59" i="7"/>
  <c r="AB60" i="7"/>
  <c r="AB61" i="7"/>
  <c r="AB62" i="7"/>
  <c r="AB63" i="7"/>
  <c r="AB65" i="7"/>
  <c r="AB66" i="7"/>
  <c r="AB67" i="7"/>
  <c r="AB68" i="7"/>
  <c r="AB69" i="7"/>
  <c r="AB70" i="7"/>
  <c r="AB71" i="7"/>
  <c r="AB72" i="7"/>
  <c r="AB73" i="7"/>
  <c r="AB74" i="7"/>
  <c r="AB75" i="7"/>
  <c r="AB77" i="7"/>
  <c r="AB78" i="7"/>
  <c r="AB80" i="7"/>
  <c r="AB82" i="7"/>
  <c r="AB84" i="7"/>
  <c r="AB90" i="7"/>
  <c r="AB91" i="7"/>
  <c r="AB93" i="7"/>
  <c r="AB98" i="7"/>
  <c r="AB99" i="7"/>
  <c r="AB103" i="7"/>
  <c r="AB104" i="7"/>
  <c r="AB106" i="7"/>
  <c r="AB107" i="7"/>
  <c r="AB108" i="7"/>
  <c r="AB109" i="7"/>
  <c r="AB111" i="7"/>
  <c r="AB112" i="7"/>
  <c r="AB113" i="7"/>
  <c r="AB119" i="7"/>
  <c r="AB124" i="7"/>
  <c r="AB125" i="7"/>
  <c r="AB130" i="7"/>
  <c r="AB133" i="7"/>
  <c r="AB135" i="7"/>
  <c r="AB136" i="7"/>
  <c r="AB138" i="7"/>
  <c r="AB140" i="7"/>
  <c r="AB144" i="7"/>
  <c r="AB152" i="7"/>
  <c r="AB156" i="7"/>
  <c r="AA11" i="7"/>
  <c r="AA16" i="7"/>
  <c r="AA20" i="7"/>
  <c r="AA27" i="7"/>
  <c r="AA28" i="7"/>
  <c r="AA29" i="7"/>
  <c r="AA30" i="7"/>
  <c r="AA31" i="7"/>
  <c r="AA44" i="7"/>
  <c r="AA49" i="7"/>
  <c r="AA50" i="7"/>
  <c r="AA51" i="7"/>
  <c r="AA52" i="7"/>
  <c r="AA54" i="7"/>
  <c r="AA55" i="7"/>
  <c r="AA56" i="7"/>
  <c r="AA57" i="7"/>
  <c r="AA61" i="7"/>
  <c r="AA63" i="7"/>
  <c r="AA64" i="7"/>
  <c r="AA65" i="7"/>
  <c r="AA67" i="7"/>
  <c r="AA68" i="7"/>
  <c r="AA69" i="7"/>
  <c r="AA71" i="7"/>
  <c r="AA73" i="7"/>
  <c r="AA75" i="7"/>
  <c r="AA76" i="7"/>
  <c r="AA77" i="7"/>
  <c r="AA78" i="7"/>
  <c r="AA79" i="7"/>
  <c r="AA80" i="7"/>
  <c r="AA81" i="7"/>
  <c r="AA83" i="7"/>
  <c r="AA85" i="7"/>
  <c r="AA86" i="7"/>
  <c r="AA90" i="7"/>
  <c r="AA91" i="7"/>
  <c r="AA92" i="7"/>
  <c r="AA93" i="7"/>
  <c r="AA94" i="7"/>
  <c r="AA95" i="7"/>
  <c r="AA96" i="7"/>
  <c r="AA97" i="7"/>
  <c r="AA98" i="7"/>
  <c r="AA105" i="7"/>
  <c r="AA107" i="7"/>
  <c r="AA110" i="7"/>
  <c r="AA111" i="7"/>
  <c r="AA112" i="7"/>
  <c r="AA113" i="7"/>
  <c r="AA114" i="7"/>
  <c r="AA115" i="7"/>
  <c r="AA119" i="7"/>
  <c r="AA120" i="7"/>
  <c r="AA121" i="7"/>
  <c r="AA122" i="7"/>
  <c r="AA123" i="7"/>
  <c r="AA124" i="7"/>
  <c r="AA125" i="7"/>
  <c r="AA126" i="7"/>
  <c r="AA127" i="7"/>
  <c r="AA128" i="7"/>
  <c r="AA129" i="7"/>
  <c r="AA130" i="7"/>
  <c r="AA131" i="7"/>
  <c r="AA132" i="7"/>
  <c r="AA133" i="7"/>
  <c r="AA134" i="7"/>
  <c r="AA137" i="7"/>
  <c r="AA138" i="7"/>
  <c r="AA139" i="7"/>
  <c r="AA140" i="7"/>
  <c r="AA141" i="7"/>
  <c r="AA142" i="7"/>
  <c r="AA143" i="7"/>
  <c r="AA144" i="7"/>
  <c r="AA145" i="7"/>
  <c r="AA146" i="7"/>
  <c r="AA147" i="7"/>
  <c r="AA148" i="7"/>
  <c r="AA149" i="7"/>
  <c r="AA150" i="7"/>
  <c r="AA151" i="7"/>
  <c r="AA153" i="7"/>
  <c r="AA154" i="7"/>
  <c r="AA155" i="7"/>
  <c r="AA156" i="7"/>
  <c r="AA157" i="7"/>
  <c r="AA158" i="7"/>
  <c r="AA159" i="7"/>
  <c r="AA160" i="7"/>
  <c r="AA161" i="7"/>
  <c r="AA162" i="7"/>
  <c r="AA5" i="7"/>
  <c r="C167" i="7"/>
  <c r="D166" i="7"/>
  <c r="C166" i="7"/>
  <c r="Z140" i="7"/>
  <c r="Z135" i="7"/>
  <c r="Z136" i="7"/>
  <c r="Z124" i="7"/>
  <c r="Z125" i="7"/>
  <c r="Z119" i="7"/>
  <c r="Z113" i="7"/>
  <c r="Z111" i="7"/>
  <c r="Z107" i="7"/>
  <c r="Z104" i="7"/>
  <c r="Z98" i="7"/>
  <c r="Z90" i="7"/>
  <c r="Z91" i="7"/>
  <c r="Z82" i="7"/>
  <c r="Z77" i="7"/>
  <c r="Z71" i="7"/>
  <c r="Z69" i="7"/>
  <c r="Z48" i="7"/>
  <c r="Z44" i="7"/>
  <c r="Z42" i="7"/>
  <c r="Z39" i="7"/>
  <c r="I163" i="7"/>
  <c r="J163" i="7"/>
  <c r="K163" i="7"/>
  <c r="L163" i="7"/>
  <c r="M163" i="7"/>
  <c r="O163" i="7"/>
  <c r="P163" i="7"/>
  <c r="Q163" i="7"/>
  <c r="R163" i="7"/>
  <c r="W163" i="7"/>
  <c r="X163" i="7"/>
  <c r="Y163" i="7"/>
  <c r="Z163" i="7"/>
  <c r="Z152" i="7"/>
  <c r="Z156" i="7"/>
  <c r="Y155" i="7"/>
  <c r="Y156" i="7"/>
  <c r="Y157" i="7"/>
  <c r="Y158" i="7"/>
  <c r="Y159" i="7"/>
  <c r="Y160" i="7"/>
  <c r="Y154" i="7"/>
  <c r="Y150" i="7"/>
  <c r="Y149" i="7"/>
  <c r="Y146" i="7"/>
  <c r="Y145" i="7"/>
  <c r="Y142" i="7"/>
  <c r="Y139" i="7"/>
  <c r="Y134" i="7"/>
  <c r="Y132" i="7"/>
  <c r="Y131" i="7"/>
  <c r="Y128" i="7"/>
  <c r="Y127" i="7"/>
  <c r="Y124" i="7"/>
  <c r="Y125" i="7"/>
  <c r="Y123" i="7"/>
  <c r="Y120" i="7"/>
  <c r="Y119" i="7"/>
  <c r="Y113" i="7"/>
  <c r="Y111" i="7"/>
  <c r="Y110" i="7"/>
  <c r="Y107" i="7"/>
  <c r="Y95" i="7"/>
  <c r="Y96" i="7"/>
  <c r="Y97" i="7"/>
  <c r="Y98" i="7"/>
  <c r="Y94" i="7"/>
  <c r="Y91" i="7"/>
  <c r="Y92" i="7"/>
  <c r="Y90" i="7"/>
  <c r="Y85" i="7"/>
  <c r="Y79" i="7"/>
  <c r="Y77" i="7"/>
  <c r="Y71" i="7"/>
  <c r="Y69" i="7"/>
  <c r="Y56" i="7"/>
  <c r="Y55" i="7"/>
  <c r="Y44" i="7"/>
  <c r="Y30" i="7"/>
  <c r="Y5" i="7"/>
  <c r="X15" i="7"/>
  <c r="X17" i="7"/>
  <c r="X18" i="7"/>
  <c r="X19" i="7"/>
  <c r="X21" i="7"/>
  <c r="X23" i="7"/>
  <c r="X32" i="7"/>
  <c r="X33" i="7"/>
  <c r="X34" i="7"/>
  <c r="X35" i="7"/>
  <c r="X39" i="7"/>
  <c r="X42" i="7"/>
  <c r="X44" i="7"/>
  <c r="X48" i="7"/>
  <c r="X51" i="7"/>
  <c r="X60" i="7"/>
  <c r="X67" i="7"/>
  <c r="X69" i="7"/>
  <c r="X71" i="7"/>
  <c r="X73" i="7"/>
  <c r="X77" i="7"/>
  <c r="X78" i="7"/>
  <c r="X82" i="7"/>
  <c r="X84" i="7"/>
  <c r="X93" i="7"/>
  <c r="X98" i="7"/>
  <c r="X99" i="7"/>
  <c r="X108" i="7"/>
  <c r="X124" i="7"/>
  <c r="X133" i="7"/>
  <c r="X152" i="7"/>
  <c r="W160" i="7"/>
  <c r="W161" i="7"/>
  <c r="W162" i="7"/>
  <c r="W159" i="7"/>
  <c r="W157" i="7"/>
  <c r="W149" i="7"/>
  <c r="W148" i="7"/>
  <c r="W146" i="7"/>
  <c r="W142" i="7"/>
  <c r="W141" i="7"/>
  <c r="W137" i="7"/>
  <c r="W133" i="7"/>
  <c r="W129" i="7"/>
  <c r="W126" i="7"/>
  <c r="W124" i="7"/>
  <c r="W121" i="7"/>
  <c r="W120" i="7"/>
  <c r="W115" i="7"/>
  <c r="W105" i="7"/>
  <c r="W96" i="7"/>
  <c r="W97" i="7"/>
  <c r="W98" i="7"/>
  <c r="W95" i="7"/>
  <c r="W93" i="7"/>
  <c r="W86" i="7"/>
  <c r="W83" i="7"/>
  <c r="W78" i="7"/>
  <c r="W79" i="7"/>
  <c r="W77" i="7"/>
  <c r="W73" i="7"/>
  <c r="W71" i="7"/>
  <c r="W69" i="7"/>
  <c r="W67" i="7"/>
  <c r="W64" i="7"/>
  <c r="W51" i="7"/>
  <c r="W44" i="7"/>
  <c r="W30" i="7"/>
  <c r="W16" i="7"/>
  <c r="W20" i="7"/>
  <c r="W11" i="7"/>
  <c r="W5" i="7"/>
  <c r="O5" i="7"/>
  <c r="S30" i="7"/>
  <c r="U131" i="7"/>
  <c r="U85" i="7"/>
  <c r="V6" i="7"/>
  <c r="V10" i="7"/>
  <c r="V22" i="7"/>
  <c r="V24" i="7"/>
  <c r="V25" i="7"/>
  <c r="V26" i="7"/>
  <c r="V27" i="7"/>
  <c r="V28" i="7"/>
  <c r="V36" i="7"/>
  <c r="V37" i="7"/>
  <c r="V38" i="7"/>
  <c r="V40" i="7"/>
  <c r="V41" i="7"/>
  <c r="V43" i="7"/>
  <c r="V49" i="7"/>
  <c r="V52" i="7"/>
  <c r="V53" i="7"/>
  <c r="V54" i="7"/>
  <c r="V57" i="7"/>
  <c r="V58" i="7"/>
  <c r="V59" i="7"/>
  <c r="V62" i="7"/>
  <c r="V63" i="7"/>
  <c r="V65" i="7"/>
  <c r="V66" i="7"/>
  <c r="V68" i="7"/>
  <c r="V70" i="7"/>
  <c r="V72" i="7"/>
  <c r="V74" i="7"/>
  <c r="V75" i="7"/>
  <c r="V80" i="7"/>
  <c r="V90" i="7"/>
  <c r="V91" i="7"/>
  <c r="V103" i="7"/>
  <c r="V106" i="7"/>
  <c r="V109" i="7"/>
  <c r="V112" i="7"/>
  <c r="V119" i="7"/>
  <c r="V125" i="7"/>
  <c r="V130" i="7"/>
  <c r="V135" i="7"/>
  <c r="V138" i="7"/>
  <c r="V140" i="7"/>
  <c r="V144" i="7"/>
  <c r="V156" i="7"/>
  <c r="U27" i="7"/>
  <c r="U28" i="7"/>
  <c r="U29" i="7"/>
  <c r="U31" i="7"/>
  <c r="U49" i="7"/>
  <c r="U50" i="7"/>
  <c r="U52" i="7"/>
  <c r="U54" i="7"/>
  <c r="U61" i="7"/>
  <c r="U62" i="7"/>
  <c r="U63" i="7"/>
  <c r="U65" i="7"/>
  <c r="U68" i="7"/>
  <c r="U75" i="7"/>
  <c r="U76" i="7"/>
  <c r="U80" i="7"/>
  <c r="U81" i="7"/>
  <c r="U90" i="7"/>
  <c r="U91" i="7"/>
  <c r="U92" i="7"/>
  <c r="U94" i="7"/>
  <c r="U105" i="7"/>
  <c r="U114" i="7"/>
  <c r="U119" i="7"/>
  <c r="U122" i="7"/>
  <c r="U125" i="7"/>
  <c r="U128" i="7"/>
  <c r="U130" i="7"/>
  <c r="U134" i="7"/>
  <c r="U138" i="7"/>
  <c r="U141" i="7"/>
  <c r="U143" i="7"/>
  <c r="U144" i="7"/>
  <c r="U145" i="7"/>
  <c r="U147" i="7"/>
  <c r="U150" i="7"/>
  <c r="U151" i="7"/>
  <c r="U153" i="7"/>
  <c r="U154" i="7"/>
  <c r="U155" i="7"/>
  <c r="U156" i="7"/>
  <c r="U158" i="7"/>
  <c r="S56" i="7"/>
  <c r="T93" i="7"/>
  <c r="T34" i="7"/>
  <c r="T42" i="7"/>
  <c r="T67" i="7"/>
  <c r="T69" i="7"/>
  <c r="T71" i="7"/>
  <c r="T73" i="7"/>
  <c r="T77" i="7"/>
  <c r="T78" i="7"/>
  <c r="T82" i="7"/>
  <c r="T85" i="7"/>
  <c r="V163" i="7" s="1"/>
  <c r="T86" i="7"/>
  <c r="T98" i="7"/>
  <c r="T104" i="7"/>
  <c r="T107" i="7"/>
  <c r="T111" i="7"/>
  <c r="T113" i="7"/>
  <c r="T124" i="7"/>
  <c r="T136" i="7"/>
  <c r="T152" i="7"/>
  <c r="S44" i="7"/>
  <c r="S51" i="7"/>
  <c r="S55" i="7"/>
  <c r="S64" i="7"/>
  <c r="S67" i="7"/>
  <c r="S69" i="7"/>
  <c r="S71" i="7"/>
  <c r="S73" i="7"/>
  <c r="S77" i="7"/>
  <c r="S78" i="7"/>
  <c r="S79" i="7"/>
  <c r="S85" i="7"/>
  <c r="S86" i="7"/>
  <c r="S93" i="7"/>
  <c r="S95" i="7"/>
  <c r="S96" i="7"/>
  <c r="S97" i="7"/>
  <c r="S98" i="7"/>
  <c r="S107" i="7"/>
  <c r="S110" i="7"/>
  <c r="S111" i="7"/>
  <c r="S113" i="7"/>
  <c r="S115" i="7"/>
  <c r="S120" i="7"/>
  <c r="S123" i="7"/>
  <c r="S124" i="7"/>
  <c r="S127" i="7"/>
  <c r="S129" i="7"/>
  <c r="S132" i="7"/>
  <c r="S139" i="7"/>
  <c r="S142" i="7"/>
  <c r="S146" i="7"/>
  <c r="S149" i="7"/>
  <c r="S157" i="7"/>
  <c r="S5" i="7"/>
  <c r="Q128" i="7"/>
  <c r="Q83" i="7"/>
  <c r="R6" i="7"/>
  <c r="R10" i="7"/>
  <c r="R15" i="7"/>
  <c r="R17" i="7"/>
  <c r="R18" i="7"/>
  <c r="R19" i="7"/>
  <c r="R21" i="7"/>
  <c r="R22" i="7"/>
  <c r="R23" i="7"/>
  <c r="R24" i="7"/>
  <c r="R25" i="7"/>
  <c r="R26" i="7"/>
  <c r="R27" i="7"/>
  <c r="R28" i="7"/>
  <c r="R36" i="7"/>
  <c r="R37" i="7"/>
  <c r="R38" i="7"/>
  <c r="R40" i="7"/>
  <c r="R41" i="7"/>
  <c r="R43" i="7"/>
  <c r="R49" i="7"/>
  <c r="R52" i="7"/>
  <c r="R53" i="7"/>
  <c r="R54" i="7"/>
  <c r="R57" i="7"/>
  <c r="R58" i="7"/>
  <c r="R59" i="7"/>
  <c r="R62" i="7"/>
  <c r="R63" i="7"/>
  <c r="R65" i="7"/>
  <c r="R66" i="7"/>
  <c r="R68" i="7"/>
  <c r="R70" i="7"/>
  <c r="R72" i="7"/>
  <c r="R74" i="7"/>
  <c r="R75" i="7"/>
  <c r="R80" i="7"/>
  <c r="R84" i="7"/>
  <c r="R90" i="7"/>
  <c r="R91" i="7"/>
  <c r="R99" i="7"/>
  <c r="R103" i="7"/>
  <c r="R106" i="7"/>
  <c r="R108" i="7"/>
  <c r="R109" i="7"/>
  <c r="R112" i="7"/>
  <c r="R119" i="7"/>
  <c r="R125" i="7"/>
  <c r="R130" i="7"/>
  <c r="R133" i="7"/>
  <c r="R135" i="7"/>
  <c r="R138" i="7"/>
  <c r="R140" i="7"/>
  <c r="R144" i="7"/>
  <c r="R156" i="7"/>
  <c r="Q11" i="7"/>
  <c r="Q16" i="7"/>
  <c r="Q20" i="7"/>
  <c r="Q27" i="7"/>
  <c r="Q28" i="7"/>
  <c r="Q29" i="7"/>
  <c r="Q31" i="7"/>
  <c r="Q49" i="7"/>
  <c r="Q50" i="7"/>
  <c r="Q52" i="7"/>
  <c r="Q54" i="7"/>
  <c r="Q61" i="7"/>
  <c r="Q63" i="7"/>
  <c r="Q65" i="7"/>
  <c r="Q68" i="7"/>
  <c r="Q75" i="7"/>
  <c r="Q76" i="7"/>
  <c r="Q80" i="7"/>
  <c r="Q81" i="7"/>
  <c r="Q90" i="7"/>
  <c r="Q91" i="7"/>
  <c r="Q92" i="7"/>
  <c r="Q94" i="7"/>
  <c r="Q105" i="7"/>
  <c r="Q114" i="7"/>
  <c r="Q119" i="7"/>
  <c r="Q121" i="7"/>
  <c r="Q122" i="7"/>
  <c r="Q125" i="7"/>
  <c r="Q126" i="7"/>
  <c r="Q130" i="7"/>
  <c r="Q131" i="7"/>
  <c r="Q133" i="7"/>
  <c r="Q134" i="7"/>
  <c r="Q137" i="7"/>
  <c r="Q138" i="7"/>
  <c r="Q141" i="7"/>
  <c r="Q143" i="7"/>
  <c r="Q144" i="7"/>
  <c r="Q145" i="7"/>
  <c r="Q147" i="7"/>
  <c r="Q148" i="7"/>
  <c r="Q150" i="7"/>
  <c r="Q151" i="7"/>
  <c r="Q153" i="7"/>
  <c r="Q154" i="7"/>
  <c r="Q155" i="7"/>
  <c r="Q156" i="7"/>
  <c r="Q158" i="7"/>
  <c r="Q161" i="7"/>
  <c r="Q162" i="7"/>
  <c r="O132" i="7"/>
  <c r="P32" i="7"/>
  <c r="T32" i="7" s="1"/>
  <c r="P33" i="7"/>
  <c r="T33" i="7" s="1"/>
  <c r="P34" i="7"/>
  <c r="P35" i="7"/>
  <c r="T35" i="7" s="1"/>
  <c r="P39" i="7"/>
  <c r="T39" i="7" s="1"/>
  <c r="P42" i="7"/>
  <c r="P48" i="7"/>
  <c r="T48" i="7" s="1"/>
  <c r="P51" i="7"/>
  <c r="T51" i="7" s="1"/>
  <c r="P60" i="7"/>
  <c r="T60" i="7" s="1"/>
  <c r="P67" i="7"/>
  <c r="P69" i="7"/>
  <c r="P71" i="7"/>
  <c r="P73" i="7"/>
  <c r="P77" i="7"/>
  <c r="P78" i="7"/>
  <c r="P82" i="7"/>
  <c r="P93" i="7"/>
  <c r="P95" i="7"/>
  <c r="P96" i="7"/>
  <c r="P97" i="7"/>
  <c r="P98" i="7"/>
  <c r="P104" i="7"/>
  <c r="P107" i="7"/>
  <c r="P110" i="7"/>
  <c r="P111" i="7"/>
  <c r="P113" i="7"/>
  <c r="P115" i="7"/>
  <c r="P124" i="7"/>
  <c r="P136" i="7"/>
  <c r="P152" i="7"/>
  <c r="O30" i="7"/>
  <c r="O44" i="7"/>
  <c r="O51" i="7"/>
  <c r="O55" i="7"/>
  <c r="O56" i="7"/>
  <c r="O64" i="7"/>
  <c r="O67" i="7"/>
  <c r="O69" i="7"/>
  <c r="O71" i="7"/>
  <c r="O73" i="7"/>
  <c r="O77" i="7"/>
  <c r="O78" i="7"/>
  <c r="O79" i="7"/>
  <c r="O85" i="7"/>
  <c r="O86" i="7"/>
  <c r="O93" i="7"/>
  <c r="O95" i="7"/>
  <c r="O96" i="7"/>
  <c r="O97" i="7"/>
  <c r="O98" i="7"/>
  <c r="O104" i="7"/>
  <c r="O107" i="7"/>
  <c r="O110" i="7"/>
  <c r="O111" i="7"/>
  <c r="O113" i="7"/>
  <c r="O115" i="7"/>
  <c r="O120" i="7"/>
  <c r="O123" i="7"/>
  <c r="O124" i="7"/>
  <c r="O127" i="7"/>
  <c r="O129" i="7"/>
  <c r="O136" i="7"/>
  <c r="O139" i="7"/>
  <c r="O142" i="7"/>
  <c r="O146" i="7"/>
  <c r="O149" i="7"/>
  <c r="O157" i="7"/>
  <c r="O159" i="7"/>
  <c r="O160" i="7"/>
  <c r="N6" i="7"/>
  <c r="N10" i="7"/>
  <c r="N22" i="7"/>
  <c r="N24" i="7"/>
  <c r="N25" i="7"/>
  <c r="N26" i="7"/>
  <c r="N27" i="7"/>
  <c r="N28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8" i="7"/>
  <c r="N49" i="7"/>
  <c r="N51" i="7"/>
  <c r="N52" i="7"/>
  <c r="N53" i="7"/>
  <c r="N54" i="7"/>
  <c r="N57" i="7"/>
  <c r="N58" i="7"/>
  <c r="N59" i="7"/>
  <c r="N60" i="7"/>
  <c r="N62" i="7"/>
  <c r="N63" i="7"/>
  <c r="N65" i="7"/>
  <c r="N66" i="7"/>
  <c r="N67" i="7"/>
  <c r="N68" i="7"/>
  <c r="N69" i="7"/>
  <c r="N70" i="7"/>
  <c r="N71" i="7"/>
  <c r="N72" i="7"/>
  <c r="N73" i="7"/>
  <c r="N74" i="7"/>
  <c r="N75" i="7"/>
  <c r="N77" i="7"/>
  <c r="N78" i="7"/>
  <c r="N80" i="7"/>
  <c r="N82" i="7"/>
  <c r="N84" i="7"/>
  <c r="N90" i="7"/>
  <c r="N91" i="7"/>
  <c r="N92" i="7"/>
  <c r="N93" i="7"/>
  <c r="N94" i="7"/>
  <c r="N95" i="7"/>
  <c r="N96" i="7"/>
  <c r="N97" i="7"/>
  <c r="N98" i="7"/>
  <c r="N99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M27" i="7"/>
  <c r="M28" i="7"/>
  <c r="M29" i="7"/>
  <c r="M30" i="7"/>
  <c r="M31" i="7"/>
  <c r="M44" i="7"/>
  <c r="M49" i="7"/>
  <c r="M50" i="7"/>
  <c r="M51" i="7"/>
  <c r="M52" i="7"/>
  <c r="M54" i="7"/>
  <c r="M55" i="7"/>
  <c r="M56" i="7"/>
  <c r="M57" i="7"/>
  <c r="M61" i="7"/>
  <c r="M63" i="7"/>
  <c r="M64" i="7"/>
  <c r="M65" i="7"/>
  <c r="M67" i="7"/>
  <c r="M68" i="7"/>
  <c r="M69" i="7"/>
  <c r="M71" i="7"/>
  <c r="M73" i="7"/>
  <c r="M75" i="7"/>
  <c r="M76" i="7"/>
  <c r="M77" i="7"/>
  <c r="M78" i="7"/>
  <c r="M79" i="7"/>
  <c r="M80" i="7"/>
  <c r="M81" i="7"/>
  <c r="M83" i="7"/>
  <c r="M85" i="7"/>
  <c r="M86" i="7"/>
  <c r="M90" i="7"/>
  <c r="M91" i="7"/>
  <c r="M92" i="7"/>
  <c r="M93" i="7"/>
  <c r="M94" i="7"/>
  <c r="M95" i="7"/>
  <c r="M96" i="7"/>
  <c r="M97" i="7"/>
  <c r="M98" i="7"/>
  <c r="M99" i="7"/>
  <c r="M103" i="7"/>
  <c r="M104" i="7"/>
  <c r="M105" i="7"/>
  <c r="M106" i="7"/>
  <c r="M107" i="7"/>
  <c r="M108" i="7"/>
  <c r="M109" i="7"/>
  <c r="M110" i="7"/>
  <c r="M111" i="7"/>
  <c r="M112" i="7"/>
  <c r="M113" i="7"/>
  <c r="M114" i="7"/>
  <c r="M115" i="7"/>
  <c r="M119" i="7"/>
  <c r="M120" i="7"/>
  <c r="M121" i="7"/>
  <c r="M122" i="7"/>
  <c r="M123" i="7"/>
  <c r="M124" i="7"/>
  <c r="M125" i="7"/>
  <c r="M126" i="7"/>
  <c r="M127" i="7"/>
  <c r="M128" i="7"/>
  <c r="M129" i="7"/>
  <c r="M130" i="7"/>
  <c r="M131" i="7"/>
  <c r="M132" i="7"/>
  <c r="M133" i="7"/>
  <c r="M134" i="7"/>
  <c r="M135" i="7"/>
  <c r="M136" i="7"/>
  <c r="M137" i="7"/>
  <c r="M138" i="7"/>
  <c r="M139" i="7"/>
  <c r="M140" i="7"/>
  <c r="M141" i="7"/>
  <c r="M142" i="7"/>
  <c r="M143" i="7"/>
  <c r="M144" i="7"/>
  <c r="M145" i="7"/>
  <c r="M146" i="7"/>
  <c r="M147" i="7"/>
  <c r="M148" i="7"/>
  <c r="M149" i="7"/>
  <c r="M150" i="7"/>
  <c r="M151" i="7"/>
  <c r="M153" i="7"/>
  <c r="M154" i="7"/>
  <c r="M155" i="7"/>
  <c r="M156" i="7"/>
  <c r="M157" i="7"/>
  <c r="M158" i="7"/>
  <c r="M159" i="7"/>
  <c r="M160" i="7"/>
  <c r="M161" i="7"/>
  <c r="M162" i="7"/>
  <c r="M5" i="7"/>
  <c r="L6" i="7"/>
  <c r="L10" i="7"/>
  <c r="L15" i="7"/>
  <c r="L17" i="7"/>
  <c r="L18" i="7"/>
  <c r="L19" i="7"/>
  <c r="L21" i="7"/>
  <c r="L22" i="7"/>
  <c r="L23" i="7"/>
  <c r="L24" i="7"/>
  <c r="L25" i="7"/>
  <c r="L26" i="7"/>
  <c r="L27" i="7"/>
  <c r="L28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8" i="7"/>
  <c r="L49" i="7"/>
  <c r="L51" i="7"/>
  <c r="L52" i="7"/>
  <c r="L53" i="7"/>
  <c r="L54" i="7"/>
  <c r="L57" i="7"/>
  <c r="L58" i="7"/>
  <c r="L59" i="7"/>
  <c r="L60" i="7"/>
  <c r="L62" i="7"/>
  <c r="L63" i="7"/>
  <c r="L65" i="7"/>
  <c r="L66" i="7"/>
  <c r="L67" i="7"/>
  <c r="L68" i="7"/>
  <c r="L69" i="7"/>
  <c r="L70" i="7"/>
  <c r="L71" i="7"/>
  <c r="L72" i="7"/>
  <c r="L73" i="7"/>
  <c r="L74" i="7"/>
  <c r="L75" i="7"/>
  <c r="L77" i="7"/>
  <c r="L78" i="7"/>
  <c r="L80" i="7"/>
  <c r="L82" i="7"/>
  <c r="L84" i="7"/>
  <c r="L90" i="7"/>
  <c r="L91" i="7"/>
  <c r="L93" i="7"/>
  <c r="L98" i="7"/>
  <c r="L99" i="7"/>
  <c r="L103" i="7"/>
  <c r="L104" i="7"/>
  <c r="L106" i="7"/>
  <c r="L107" i="7"/>
  <c r="L108" i="7"/>
  <c r="L109" i="7"/>
  <c r="L111" i="7"/>
  <c r="L112" i="7"/>
  <c r="L113" i="7"/>
  <c r="L119" i="7"/>
  <c r="L124" i="7"/>
  <c r="L125" i="7"/>
  <c r="L130" i="7"/>
  <c r="L133" i="7"/>
  <c r="L135" i="7"/>
  <c r="L136" i="7"/>
  <c r="L138" i="7"/>
  <c r="L140" i="7"/>
  <c r="L144" i="7"/>
  <c r="L152" i="7"/>
  <c r="L156" i="7"/>
  <c r="K11" i="7"/>
  <c r="K16" i="7"/>
  <c r="K20" i="7"/>
  <c r="K27" i="7"/>
  <c r="K28" i="7"/>
  <c r="K29" i="7"/>
  <c r="K30" i="7"/>
  <c r="K31" i="7"/>
  <c r="K44" i="7"/>
  <c r="K49" i="7"/>
  <c r="K50" i="7"/>
  <c r="K51" i="7"/>
  <c r="K52" i="7"/>
  <c r="K54" i="7"/>
  <c r="K55" i="7"/>
  <c r="K56" i="7"/>
  <c r="K57" i="7"/>
  <c r="K61" i="7"/>
  <c r="K63" i="7"/>
  <c r="K64" i="7"/>
  <c r="K65" i="7"/>
  <c r="K67" i="7"/>
  <c r="K68" i="7"/>
  <c r="K69" i="7"/>
  <c r="K71" i="7"/>
  <c r="K73" i="7"/>
  <c r="K75" i="7"/>
  <c r="K76" i="7"/>
  <c r="K77" i="7"/>
  <c r="K78" i="7"/>
  <c r="K79" i="7"/>
  <c r="K80" i="7"/>
  <c r="K81" i="7"/>
  <c r="K83" i="7"/>
  <c r="K85" i="7"/>
  <c r="K86" i="7"/>
  <c r="K90" i="7"/>
  <c r="K91" i="7"/>
  <c r="K92" i="7"/>
  <c r="K93" i="7"/>
  <c r="K94" i="7"/>
  <c r="K95" i="7"/>
  <c r="K96" i="7"/>
  <c r="K97" i="7"/>
  <c r="K98" i="7"/>
  <c r="K105" i="7"/>
  <c r="K107" i="7"/>
  <c r="K110" i="7"/>
  <c r="K111" i="7"/>
  <c r="K113" i="7"/>
  <c r="K114" i="7"/>
  <c r="K115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7" i="7"/>
  <c r="K138" i="7"/>
  <c r="K139" i="7"/>
  <c r="K141" i="7"/>
  <c r="K142" i="7"/>
  <c r="K143" i="7"/>
  <c r="K144" i="7"/>
  <c r="K145" i="7"/>
  <c r="K146" i="7"/>
  <c r="K147" i="7"/>
  <c r="K148" i="7"/>
  <c r="K149" i="7"/>
  <c r="K150" i="7"/>
  <c r="K151" i="7"/>
  <c r="K153" i="7"/>
  <c r="K154" i="7"/>
  <c r="K155" i="7"/>
  <c r="K156" i="7"/>
  <c r="K157" i="7"/>
  <c r="K158" i="7"/>
  <c r="K159" i="7"/>
  <c r="K160" i="7"/>
  <c r="K161" i="7"/>
  <c r="K162" i="7"/>
  <c r="K5" i="7"/>
  <c r="I164" i="7"/>
  <c r="J6" i="7"/>
  <c r="J10" i="7"/>
  <c r="J22" i="7"/>
  <c r="J24" i="7"/>
  <c r="J25" i="7"/>
  <c r="J26" i="7"/>
  <c r="J27" i="7"/>
  <c r="J28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8" i="7"/>
  <c r="J49" i="7"/>
  <c r="J51" i="7"/>
  <c r="J52" i="7"/>
  <c r="J53" i="7"/>
  <c r="J54" i="7"/>
  <c r="J57" i="7"/>
  <c r="J58" i="7"/>
  <c r="J59" i="7"/>
  <c r="J60" i="7"/>
  <c r="J62" i="7"/>
  <c r="J63" i="7"/>
  <c r="J65" i="7"/>
  <c r="J66" i="7"/>
  <c r="J67" i="7"/>
  <c r="J68" i="7"/>
  <c r="J69" i="7"/>
  <c r="J70" i="7"/>
  <c r="J71" i="7"/>
  <c r="J72" i="7"/>
  <c r="J73" i="7"/>
  <c r="J74" i="7"/>
  <c r="J75" i="7"/>
  <c r="J77" i="7"/>
  <c r="J78" i="7"/>
  <c r="J80" i="7"/>
  <c r="J82" i="7"/>
  <c r="J84" i="7"/>
  <c r="J90" i="7"/>
  <c r="J91" i="7"/>
  <c r="J93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I27" i="7"/>
  <c r="I28" i="7"/>
  <c r="I29" i="7"/>
  <c r="I30" i="7"/>
  <c r="I31" i="7"/>
  <c r="I44" i="7"/>
  <c r="I49" i="7"/>
  <c r="I50" i="7"/>
  <c r="I51" i="7"/>
  <c r="I52" i="7"/>
  <c r="I54" i="7"/>
  <c r="I55" i="7"/>
  <c r="I56" i="7"/>
  <c r="I57" i="7"/>
  <c r="I61" i="7"/>
  <c r="I63" i="7"/>
  <c r="I64" i="7"/>
  <c r="I65" i="7"/>
  <c r="I67" i="7"/>
  <c r="I68" i="7"/>
  <c r="I69" i="7"/>
  <c r="I71" i="7"/>
  <c r="I73" i="7"/>
  <c r="I75" i="7"/>
  <c r="I76" i="7"/>
  <c r="I77" i="7"/>
  <c r="I78" i="7"/>
  <c r="I79" i="7"/>
  <c r="I80" i="7"/>
  <c r="I81" i="7"/>
  <c r="I83" i="7"/>
  <c r="I85" i="7"/>
  <c r="I86" i="7"/>
  <c r="I90" i="7"/>
  <c r="I91" i="7"/>
  <c r="I92" i="7"/>
  <c r="I93" i="7"/>
  <c r="I94" i="7"/>
  <c r="I95" i="7"/>
  <c r="I96" i="7"/>
  <c r="I97" i="7"/>
  <c r="I98" i="7"/>
  <c r="I105" i="7"/>
  <c r="I107" i="7"/>
  <c r="I110" i="7"/>
  <c r="I111" i="7"/>
  <c r="I113" i="7"/>
  <c r="I114" i="7"/>
  <c r="I115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7" i="7"/>
  <c r="I138" i="7"/>
  <c r="I139" i="7"/>
  <c r="I141" i="7"/>
  <c r="I142" i="7"/>
  <c r="I143" i="7"/>
  <c r="I144" i="7"/>
  <c r="I145" i="7"/>
  <c r="I146" i="7"/>
  <c r="I147" i="7"/>
  <c r="I148" i="7"/>
  <c r="I149" i="7"/>
  <c r="I150" i="7"/>
  <c r="I151" i="7"/>
  <c r="I153" i="7"/>
  <c r="I154" i="7"/>
  <c r="I155" i="7"/>
  <c r="I156" i="7"/>
  <c r="I157" i="7"/>
  <c r="I158" i="7"/>
  <c r="I159" i="7"/>
  <c r="I160" i="7"/>
  <c r="I161" i="7"/>
  <c r="I162" i="7"/>
  <c r="I5" i="7"/>
  <c r="G44" i="7"/>
  <c r="G54" i="7"/>
  <c r="G73" i="7"/>
  <c r="G75" i="7"/>
  <c r="G160" i="7"/>
  <c r="H111" i="7"/>
  <c r="H124" i="7"/>
  <c r="H125" i="7"/>
  <c r="G129" i="7"/>
  <c r="H130" i="7"/>
  <c r="H133" i="7"/>
  <c r="H156" i="7"/>
  <c r="G162" i="7"/>
  <c r="G161" i="7"/>
  <c r="G159" i="7"/>
  <c r="G154" i="7"/>
  <c r="G155" i="7"/>
  <c r="G156" i="7"/>
  <c r="G157" i="7"/>
  <c r="G158" i="7"/>
  <c r="G153" i="7"/>
  <c r="H152" i="7"/>
  <c r="G151" i="7"/>
  <c r="G146" i="7"/>
  <c r="G147" i="7"/>
  <c r="G148" i="7"/>
  <c r="G149" i="7"/>
  <c r="G150" i="7"/>
  <c r="G145" i="7"/>
  <c r="H144" i="7"/>
  <c r="G144" i="7"/>
  <c r="G142" i="7"/>
  <c r="G143" i="7"/>
  <c r="G141" i="7"/>
  <c r="H140" i="7"/>
  <c r="H138" i="7"/>
  <c r="G138" i="7"/>
  <c r="G139" i="7"/>
  <c r="G137" i="7"/>
  <c r="H136" i="7"/>
  <c r="H135" i="7"/>
  <c r="G134" i="7"/>
  <c r="G131" i="7"/>
  <c r="G132" i="7"/>
  <c r="G133" i="7"/>
  <c r="G130" i="7"/>
  <c r="G128" i="7"/>
  <c r="G127" i="7"/>
  <c r="G124" i="7"/>
  <c r="G125" i="7"/>
  <c r="G126" i="7"/>
  <c r="G123" i="7"/>
  <c r="G122" i="7"/>
  <c r="G121" i="7"/>
  <c r="G120" i="7"/>
  <c r="H119" i="7"/>
  <c r="G119" i="7"/>
  <c r="G115" i="7"/>
  <c r="G114" i="7"/>
  <c r="G113" i="7"/>
  <c r="H113" i="7"/>
  <c r="H112" i="7"/>
  <c r="G111" i="7"/>
  <c r="G110" i="7"/>
  <c r="H108" i="7"/>
  <c r="G107" i="7"/>
  <c r="H107" i="7"/>
  <c r="H106" i="7"/>
  <c r="G105" i="7"/>
  <c r="H104" i="7"/>
  <c r="H103" i="7"/>
  <c r="G98" i="7"/>
  <c r="H99" i="7"/>
  <c r="H98" i="7"/>
  <c r="H93" i="7"/>
  <c r="G93" i="7"/>
  <c r="G94" i="7"/>
  <c r="G95" i="7"/>
  <c r="G96" i="7"/>
  <c r="G97" i="7"/>
  <c r="G92" i="7"/>
  <c r="H91" i="7"/>
  <c r="G91" i="7"/>
  <c r="H90" i="7"/>
  <c r="G90" i="7"/>
  <c r="G86" i="7"/>
  <c r="G85" i="7"/>
  <c r="H84" i="7"/>
  <c r="G83" i="7"/>
  <c r="H82" i="7"/>
  <c r="H80" i="7"/>
  <c r="G79" i="7"/>
  <c r="H78" i="7"/>
  <c r="H77" i="7"/>
  <c r="G77" i="7"/>
  <c r="G78" i="7"/>
  <c r="G80" i="7"/>
  <c r="G81" i="7"/>
  <c r="G76" i="7"/>
  <c r="H73" i="7"/>
  <c r="H74" i="7"/>
  <c r="H75" i="7"/>
  <c r="H72" i="7"/>
  <c r="G71" i="7"/>
  <c r="H71" i="7"/>
  <c r="H70" i="7"/>
  <c r="H69" i="7"/>
  <c r="G69" i="7"/>
  <c r="H68" i="7"/>
  <c r="G68" i="7"/>
  <c r="G67" i="7"/>
  <c r="H67" i="7"/>
  <c r="H66" i="7"/>
  <c r="H65" i="7"/>
  <c r="G65" i="7"/>
  <c r="G64" i="7"/>
  <c r="H63" i="7"/>
  <c r="G63" i="7"/>
  <c r="H62" i="7"/>
  <c r="G61" i="7"/>
  <c r="H60" i="7"/>
  <c r="H59" i="7"/>
  <c r="H58" i="7"/>
  <c r="H57" i="7"/>
  <c r="G57" i="7"/>
  <c r="G56" i="7"/>
  <c r="G55" i="7"/>
  <c r="H54" i="7"/>
  <c r="H53" i="7"/>
  <c r="G11" i="7"/>
  <c r="G16" i="7"/>
  <c r="H52" i="7"/>
  <c r="G52" i="7"/>
  <c r="H51" i="7"/>
  <c r="G51" i="7"/>
  <c r="G50" i="7"/>
  <c r="G49" i="7"/>
  <c r="H49" i="7"/>
  <c r="H48" i="7"/>
  <c r="H35" i="7"/>
  <c r="H36" i="7"/>
  <c r="H37" i="7"/>
  <c r="H38" i="7"/>
  <c r="H39" i="7"/>
  <c r="H40" i="7"/>
  <c r="H41" i="7"/>
  <c r="H42" i="7"/>
  <c r="H43" i="7"/>
  <c r="H44" i="7"/>
  <c r="H34" i="7"/>
  <c r="H33" i="7"/>
  <c r="H32" i="7"/>
  <c r="G31" i="7"/>
  <c r="G30" i="7"/>
  <c r="G29" i="7"/>
  <c r="H28" i="7"/>
  <c r="G28" i="7"/>
  <c r="G27" i="7"/>
  <c r="H27" i="7"/>
  <c r="H22" i="7"/>
  <c r="H23" i="7"/>
  <c r="H24" i="7"/>
  <c r="H25" i="7"/>
  <c r="H26" i="7"/>
  <c r="H21" i="7"/>
  <c r="G20" i="7"/>
  <c r="H19" i="7"/>
  <c r="H18" i="7"/>
  <c r="H17" i="7"/>
  <c r="H15" i="7"/>
  <c r="H10" i="7"/>
  <c r="H6" i="7"/>
  <c r="H163" i="7" s="1"/>
  <c r="G164" i="7" s="1"/>
  <c r="G5" i="7"/>
  <c r="G163" i="7" s="1"/>
  <c r="E164" i="7"/>
  <c r="D164" i="7"/>
  <c r="C164" i="7"/>
  <c r="M28" i="5"/>
  <c r="M27" i="5"/>
  <c r="H192" i="3"/>
  <c r="J194" i="3" s="1"/>
  <c r="G192" i="3"/>
  <c r="F192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2" i="3"/>
  <c r="M121" i="3"/>
  <c r="M120" i="3"/>
  <c r="M119" i="3"/>
  <c r="M118" i="3"/>
  <c r="M117" i="3"/>
  <c r="M116" i="3"/>
  <c r="M114" i="3"/>
  <c r="M113" i="3"/>
  <c r="M112" i="3"/>
  <c r="M111" i="3"/>
  <c r="M110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7" i="3"/>
  <c r="M66" i="3"/>
  <c r="M65" i="3"/>
  <c r="M64" i="3"/>
  <c r="M63" i="3"/>
  <c r="M62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3" i="3"/>
  <c r="G57" i="2"/>
  <c r="F57" i="2"/>
  <c r="E57" i="2"/>
  <c r="D57" i="2"/>
  <c r="H60" i="2" s="1"/>
  <c r="F164" i="1"/>
  <c r="E164" i="1"/>
  <c r="D164" i="1"/>
  <c r="I164" i="1" l="1"/>
  <c r="R164" i="1"/>
  <c r="J164" i="1"/>
  <c r="Y164" i="7"/>
  <c r="U163" i="7"/>
  <c r="S163" i="7"/>
  <c r="N163" i="7"/>
  <c r="M164" i="7" s="1"/>
  <c r="AC163" i="7"/>
  <c r="AA163" i="7"/>
  <c r="AA164" i="7" s="1"/>
  <c r="AD163" i="7"/>
  <c r="Q164" i="7"/>
  <c r="O164" i="7"/>
  <c r="K164" i="7"/>
  <c r="K164" i="1" l="1"/>
  <c r="S164" i="1" s="1"/>
  <c r="P168" i="1"/>
  <c r="T163" i="7"/>
  <c r="AC164" i="7"/>
</calcChain>
</file>

<file path=xl/sharedStrings.xml><?xml version="1.0" encoding="utf-8"?>
<sst xmlns="http://schemas.openxmlformats.org/spreadsheetml/2006/main" count="4887" uniqueCount="1238">
  <si>
    <t>CRONOGRAMA DE ROÇAGEM DAS UNIDADES PRÓPRIAS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</si>
  <si>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</si>
  <si>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</si>
  <si>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</si>
  <si>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</si>
  <si>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</si>
  <si>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</si>
  <si>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</si>
  <si>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</si>
  <si>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</si>
  <si>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</si>
  <si>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</si>
  <si>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</si>
  <si>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LOCAIS</t>
  </si>
  <si>
    <t>INTERNA</t>
  </si>
  <si>
    <t>ENTORNO</t>
  </si>
  <si>
    <t>BOOSTERS</t>
  </si>
  <si>
    <t>ENDEREÇO</t>
  </si>
  <si>
    <t>GRAMA</t>
  </si>
  <si>
    <t>MATO</t>
  </si>
  <si>
    <t>Campolim</t>
  </si>
  <si>
    <t>R. MARIO CAMPOLIM</t>
  </si>
  <si>
    <t>.</t>
  </si>
  <si>
    <t>X</t>
  </si>
  <si>
    <t>Jardim Astro</t>
  </si>
  <si>
    <t>R. MÍLTON RIBEIRO PINTO</t>
  </si>
  <si>
    <t>CAPTAÇÃO DE ÁGUA</t>
  </si>
  <si>
    <t>Para o Lago do Paço</t>
  </si>
  <si>
    <t>R. VINTE E DOIS</t>
  </si>
  <si>
    <t>Represa Clemente</t>
  </si>
  <si>
    <t>ESTRADA BAIRRO CARAFÁ</t>
  </si>
  <si>
    <t>DRENAGEM</t>
  </si>
  <si>
    <t>Adutoras</t>
  </si>
  <si>
    <t>Trecho ALBAP</t>
  </si>
  <si>
    <t>Trecho CHÁCARA SR. ZÉ</t>
  </si>
  <si>
    <t>Trecho MITSUBISHI</t>
  </si>
  <si>
    <t>Trecho MORRO VOSSOROCA</t>
  </si>
  <si>
    <t>Trecho PAGLIATO</t>
  </si>
  <si>
    <t>Trecho QUADRA 1</t>
  </si>
  <si>
    <t>Trecho QUADRA 2</t>
  </si>
  <si>
    <t>Trecho REFÚGIO</t>
  </si>
  <si>
    <t>Trecho SERRA</t>
  </si>
  <si>
    <t>Trecho TERRENO 1 - Vaifro de Biagi</t>
  </si>
  <si>
    <t>Trecho TERRENO 2 – Vaifro de Biagi</t>
  </si>
  <si>
    <t>Bacia de Contenção Abaeté</t>
  </si>
  <si>
    <t>AV. DOM AGUIRRE</t>
  </si>
  <si>
    <t>Bacia do Norcross</t>
  </si>
  <si>
    <t>R. PROF. ANA RITA MORAES COELHO</t>
  </si>
  <si>
    <t>Bacia Panamá</t>
  </si>
  <si>
    <t>R. PANAMÁ</t>
  </si>
  <si>
    <t>EEAP Francisco Delosso</t>
  </si>
  <si>
    <t>EEAP Juvenal de Campos</t>
  </si>
  <si>
    <t>AV. JUVENAL DE CAMPOS</t>
  </si>
  <si>
    <t>EEAP Praça Lions</t>
  </si>
  <si>
    <t>AV. DR. AFONSO VERGUEIRO</t>
  </si>
  <si>
    <t>Servidão Augusto Rodrigues</t>
  </si>
  <si>
    <t>R. AUGUSTO RODRIGUES</t>
  </si>
  <si>
    <t>Servidão Constantino</t>
  </si>
  <si>
    <t>R. CONSTANTINO MATUCI</t>
  </si>
  <si>
    <t>Servidão Esmeralda</t>
  </si>
  <si>
    <t>R. PEDRO A. FERNANDES</t>
  </si>
  <si>
    <t>Servidão João de Camargo</t>
  </si>
  <si>
    <t>R. JOÃO DE CAMARGO</t>
  </si>
  <si>
    <t>Servidão Maria José</t>
  </si>
  <si>
    <t>R. DONA MARIA JOSÉ DE LIMA ALEIXO</t>
  </si>
  <si>
    <t>Servidão Martins</t>
  </si>
  <si>
    <t>R. MARTINS DE OLIVEIRA</t>
  </si>
  <si>
    <t>Servidão Melo Freire</t>
  </si>
  <si>
    <t>R. MELLO FREIRE</t>
  </si>
  <si>
    <t>Servidão Peixaria</t>
  </si>
  <si>
    <t>Servidão Piracicaba</t>
  </si>
  <si>
    <t>R. PIRACICABA</t>
  </si>
  <si>
    <t>Servidão Ribeirão Preto</t>
  </si>
  <si>
    <t>R. RIBEIRÃO PRETO</t>
  </si>
  <si>
    <t>Servidão Virgílio</t>
  </si>
  <si>
    <t>R. VIRGÍLIO DOS SANTOS</t>
  </si>
  <si>
    <t>Servidão Visconde</t>
  </si>
  <si>
    <t>R. VISCONDE DO RIO BRANCO</t>
  </si>
  <si>
    <t>Terrenos da Antônio Guitti</t>
  </si>
  <si>
    <t>R. ANTÔNIO GUITTI</t>
  </si>
  <si>
    <t>EEE</t>
  </si>
  <si>
    <t>Amato II</t>
  </si>
  <si>
    <t>R. OLGA AMATO</t>
  </si>
  <si>
    <t>Azaleias</t>
  </si>
  <si>
    <t>R. OLÍMPIA GIMENEZ</t>
  </si>
  <si>
    <t>Bom Jesus</t>
  </si>
  <si>
    <t>R. JONAS LEITE</t>
  </si>
  <si>
    <t>Bom Sucesso</t>
  </si>
  <si>
    <t>R. CLODOALDO CARLOS SILVA</t>
  </si>
  <si>
    <t>Cajuru</t>
  </si>
  <si>
    <t>R. ALICE DA SILVA COSSI</t>
  </si>
  <si>
    <t>Clamshell - Travessia Coletor</t>
  </si>
  <si>
    <t>R. ZEMIRA ROSA</t>
  </si>
  <si>
    <t>Dos Reis</t>
  </si>
  <si>
    <t>R. LUIZ HENRIQUE DA COSTA</t>
  </si>
  <si>
    <t>Ibiti Reserva I</t>
  </si>
  <si>
    <t>R. ANTÔNIO C FLUMINGNAN</t>
  </si>
  <si>
    <t>Ibiti Reserva II</t>
  </si>
  <si>
    <t>R. OPHIR MASTRANDEA</t>
  </si>
  <si>
    <t>Inhayba</t>
  </si>
  <si>
    <t>ESTRADA DE INHAYBA</t>
  </si>
  <si>
    <t>Iporanga I</t>
  </si>
  <si>
    <t>ESTRADA DOS ANTUNES</t>
  </si>
  <si>
    <t>Iporanga II / Hollyngsworth</t>
  </si>
  <si>
    <t>ESTRADA DOS FERRAZ</t>
  </si>
  <si>
    <t>Jardim do Paço</t>
  </si>
  <si>
    <t>R. ELIAMARA DE OLIVEIRA</t>
  </si>
  <si>
    <t>Le France</t>
  </si>
  <si>
    <t>AV. TRÊS DE MARCO</t>
  </si>
  <si>
    <t>Nílton Torres</t>
  </si>
  <si>
    <t>R. CATARINA  AP. S CAMARGO</t>
  </si>
  <si>
    <t>Novo Horizonte  -  DESATIVADA</t>
  </si>
  <si>
    <t>R. MESSIAS LEITE</t>
  </si>
  <si>
    <t>Parque Tecnológico</t>
  </si>
  <si>
    <t>AV. ITAVUVU</t>
  </si>
  <si>
    <t>Ponte (Brigadeiro)</t>
  </si>
  <si>
    <t>R. MATHIAS ALBUQUERQUE</t>
  </si>
  <si>
    <t>Renaissance (Condomínio)</t>
  </si>
  <si>
    <t>R. DIRCE FERREIRA LACAVA</t>
  </si>
  <si>
    <t>Represa</t>
  </si>
  <si>
    <t>Rio 1 – (Votorantim)</t>
  </si>
  <si>
    <t>AV. COMENDADOR BARBERO</t>
  </si>
  <si>
    <t>Rio 10 - (Acesso fundos da Fiat)</t>
  </si>
  <si>
    <t>R. SALIBA MOTA</t>
  </si>
  <si>
    <t>Rio 11 – (Usina do Saae)</t>
  </si>
  <si>
    <t>R. LUIZ BRAILLE</t>
  </si>
  <si>
    <t>Rio 12 - (Fte Porto das Águas)</t>
  </si>
  <si>
    <t>AV. QUINZE DE AGOSTO</t>
  </si>
  <si>
    <t>Rio 14 – (São Lourenço)</t>
  </si>
  <si>
    <t>R. DR. ALTINO ARANTES – no final</t>
  </si>
  <si>
    <t>Rio 15 -  (Ponte Tadao Yoshida)</t>
  </si>
  <si>
    <t>R. SEIS (favela removida)</t>
  </si>
  <si>
    <t>Rio 16 – (Sta Catarina)</t>
  </si>
  <si>
    <t>R. LUIZ ANIMO BONO</t>
  </si>
  <si>
    <t>Rio 2 – (Ponte ferro)</t>
  </si>
  <si>
    <t>R. ESTADOS UNIDOS</t>
  </si>
  <si>
    <t>Rio 3 – (Vila Assis)</t>
  </si>
  <si>
    <t>R. SILVA JARDIM</t>
  </si>
  <si>
    <t>Rio 4 - (Ao lado do super. Higa)</t>
  </si>
  <si>
    <t>Rio 5 – (Pinheiros)</t>
  </si>
  <si>
    <t>R. BERNARDO F. ALMEIDA</t>
  </si>
  <si>
    <t>Rio 7 - (Caixa de areia)</t>
  </si>
  <si>
    <t>AV. PROF.  ALCEBÍADES CARVALHO</t>
  </si>
  <si>
    <t>São Bento</t>
  </si>
  <si>
    <t>R. JOSÉ ANTÔNIO LEME</t>
  </si>
  <si>
    <t>São Bento - DESATIVADA</t>
  </si>
  <si>
    <t>R. IZIDRO ROQUE DA SILVA TELO</t>
  </si>
  <si>
    <t>São Judas Tadeu</t>
  </si>
  <si>
    <t>R. LUIZA LAINO ANTONELLI</t>
  </si>
  <si>
    <t>Terras de São Francisco</t>
  </si>
  <si>
    <t>R. TREZE</t>
  </si>
  <si>
    <t>UFSCAR</t>
  </si>
  <si>
    <t>ROD. JOÃO LEME DOS SANTOS</t>
  </si>
  <si>
    <t>Valo</t>
  </si>
  <si>
    <t>AV. INDEPENDÊNCIA</t>
  </si>
  <si>
    <t>Vittório Emanuele</t>
  </si>
  <si>
    <t>AV. FCO ROLDÃO SANCHES</t>
  </si>
  <si>
    <t>ETAs e ETEs</t>
  </si>
  <si>
    <t>Aparecidinha</t>
  </si>
  <si>
    <t>R. ORLANDO SCATENA</t>
  </si>
  <si>
    <t>Carandá</t>
  </si>
  <si>
    <t>R. WALDEMAR ROSA SANTOS</t>
  </si>
  <si>
    <t>Éden</t>
  </si>
  <si>
    <t>AV. CONDE ZEPELIM</t>
  </si>
  <si>
    <t>Ipanema do Meio</t>
  </si>
  <si>
    <t>TRAVESSA 4 RAPOSO TAVARES</t>
  </si>
  <si>
    <t>Itanguá</t>
  </si>
  <si>
    <t>ESTRADA PORTO FELIZ</t>
  </si>
  <si>
    <t>Pitico</t>
  </si>
  <si>
    <t>FAZENDA SÃO PEDRO - próx. Habiteto</t>
  </si>
  <si>
    <t>Quintais</t>
  </si>
  <si>
    <t>R. EMILIANO RAMOS</t>
  </si>
  <si>
    <t>S1</t>
  </si>
  <si>
    <t>R. XV DE AGOSTO</t>
  </si>
  <si>
    <t>S2</t>
  </si>
  <si>
    <t>R. SANDRO ANTÔNIO MENDES</t>
  </si>
  <si>
    <t>ESTR. JOÃO LEME DOS SANTOS</t>
  </si>
  <si>
    <t>Vitoria Régia</t>
  </si>
  <si>
    <t>R. ANTÔNIO SILVA SALADINO</t>
  </si>
  <si>
    <t>POÇOS</t>
  </si>
  <si>
    <t>Ana Maria</t>
  </si>
  <si>
    <t>ESTRADA DE SERVIDÃO – No final</t>
  </si>
  <si>
    <t>Campininha</t>
  </si>
  <si>
    <t>R. FLOR DE CARVALHO</t>
  </si>
  <si>
    <t>Dacha - Vale Lago II (lago)</t>
  </si>
  <si>
    <t>R. ROSALINA PAES DE CAMARGO</t>
  </si>
  <si>
    <t>Diadema</t>
  </si>
  <si>
    <t>R. DIADEMA</t>
  </si>
  <si>
    <t>Dibloco</t>
  </si>
  <si>
    <t>R. BENEDITO ALEXANDRINO PIRES</t>
  </si>
  <si>
    <t>Itavuvu - DESATIVADO</t>
  </si>
  <si>
    <t>ESTRADA FRANCELINO DE ABREU</t>
  </si>
  <si>
    <t>Jequitibá</t>
  </si>
  <si>
    <t>Novo Eldorado</t>
  </si>
  <si>
    <t>R. CLÁUDIO EVASO</t>
  </si>
  <si>
    <t>Palamidese / Res. Ipanema</t>
  </si>
  <si>
    <t>R. DEZOITO</t>
  </si>
  <si>
    <t>Tavares  -  DESATIVADO</t>
  </si>
  <si>
    <t>R. JOSÉ D'AMBRÓSIO</t>
  </si>
  <si>
    <t>AV. FRANCISCO ROLDÃO SANCHES</t>
  </si>
  <si>
    <t>RESERVATÓRIOS</t>
  </si>
  <si>
    <t>Altos do Ipanema</t>
  </si>
  <si>
    <t>ROD. E. P. DE BARROS</t>
  </si>
  <si>
    <t>R. JOAQUIM MACHADO</t>
  </si>
  <si>
    <t>Astúrias</t>
  </si>
  <si>
    <t>R. ENCARNAÇÃO</t>
  </si>
  <si>
    <t>R. FRANCISCO GATO FONSECA</t>
  </si>
  <si>
    <t>R. DOMINGOS SILVESTRE</t>
  </si>
  <si>
    <t>R. HORÁCIO CENCI</t>
  </si>
  <si>
    <t>ROD. EMERENCIANO P. DE BARROS</t>
  </si>
  <si>
    <t>Central Parque</t>
  </si>
  <si>
    <t>ESTRADA DO IPATINGA</t>
  </si>
  <si>
    <t>Conceição</t>
  </si>
  <si>
    <t>R. OLEGÁRIO GOMES CORRÊA</t>
  </si>
  <si>
    <t>Dacha</t>
  </si>
  <si>
    <t>R. ALEXANDRE BELDI NETO</t>
  </si>
  <si>
    <t>Fazenda Imperial</t>
  </si>
  <si>
    <t>AV. ARDUINO M. JÚNIOR</t>
  </si>
  <si>
    <t>Genebra II</t>
  </si>
  <si>
    <t>R. JÚLIO PAVLOSVSK</t>
  </si>
  <si>
    <t>60.00</t>
  </si>
  <si>
    <t>Granja Olga</t>
  </si>
  <si>
    <t>R. LUIZ MARTHE</t>
  </si>
  <si>
    <t>Horto Florestal</t>
  </si>
  <si>
    <t>AL. DO HORTO</t>
  </si>
  <si>
    <t>Incaper  -  DESATIVADO</t>
  </si>
  <si>
    <t>AV. IPANEMA</t>
  </si>
  <si>
    <t>Iporanga II</t>
  </si>
  <si>
    <t>João Romão</t>
  </si>
  <si>
    <t>R. CICERO, PE</t>
  </si>
  <si>
    <t>Leites</t>
  </si>
  <si>
    <t>ESTRADA MARIA D. PIAI LORATO</t>
  </si>
  <si>
    <t>Maria Eugênia</t>
  </si>
  <si>
    <t>R. ATANÁZIO SOARES</t>
  </si>
  <si>
    <t>Novo Éden</t>
  </si>
  <si>
    <t>R. MIGUEL SAYEG</t>
  </si>
  <si>
    <t>Parada do Alto</t>
  </si>
  <si>
    <t>R. VENEZUELA ou MONTEVIDÉU</t>
  </si>
  <si>
    <t>Parque São Bento</t>
  </si>
  <si>
    <t>AV. DR. GUALBERTO MOREIRA</t>
  </si>
  <si>
    <t>Planalto</t>
  </si>
  <si>
    <t>R. PEDRO FERREIRA</t>
  </si>
  <si>
    <t>Quintais (Elevada) DESATIVADO</t>
  </si>
  <si>
    <t>R. PÉRICLES WEY DE ALMEIDA</t>
  </si>
  <si>
    <t>Quintais (Nova) -  DESATIVADO</t>
  </si>
  <si>
    <t>ESTRADA JOSÉ RIBEIRO LEITE</t>
  </si>
  <si>
    <t>Reserva Ipanema</t>
  </si>
  <si>
    <t>ESTRADA SOROCABA IPERÓ</t>
  </si>
  <si>
    <t>Santana</t>
  </si>
  <si>
    <t>R. JOÃO NASCIMENTO</t>
  </si>
  <si>
    <t>São Guilherme</t>
  </si>
  <si>
    <t>Solar do Bosque</t>
  </si>
  <si>
    <t>R. LAURA MAIELLO KOOK</t>
  </si>
  <si>
    <t>Sorocaba I</t>
  </si>
  <si>
    <t>R. JOSÉ CRESPO FILHO</t>
  </si>
  <si>
    <t>Terra Vermelha</t>
  </si>
  <si>
    <t>Toyota</t>
  </si>
  <si>
    <t>Tropical</t>
  </si>
  <si>
    <t>Vale do Lago</t>
  </si>
  <si>
    <t>R. PROF. PAULO F. N. TORTELLO</t>
  </si>
  <si>
    <t>Vale Verde</t>
  </si>
  <si>
    <t>R. ADELINA SILVEIRA GUIMARÃES</t>
  </si>
  <si>
    <t>Vida Nova (ex Nikkey)</t>
  </si>
  <si>
    <t>R. SEIS</t>
  </si>
  <si>
    <t>Vila Barão</t>
  </si>
  <si>
    <t>R. CAPIVARI</t>
  </si>
  <si>
    <t>Vila Haro</t>
  </si>
  <si>
    <t>R. PEDRO JOSÉ SENGER</t>
  </si>
  <si>
    <t>R. ANTONIO SILVA SALADINO</t>
  </si>
  <si>
    <t>R. OSVALDINA PEREIRA MATTEZI</t>
  </si>
  <si>
    <t>YKK</t>
  </si>
  <si>
    <t>R. GÉRSON VIEIRA NEVES</t>
  </si>
  <si>
    <t xml:space="preserve">TOTAL   </t>
  </si>
  <si>
    <t>Atualizado em 19/04/2022</t>
  </si>
  <si>
    <r>
      <rPr>
        <sz val="18"/>
        <color rgb="FF000000"/>
        <rFont val="Arial"/>
        <family val="2"/>
      </rPr>
      <t xml:space="preserve">ESTIMATIVA DE ÁREAS DAS UNIDADES PRÓPRIAS – </t>
    </r>
    <r>
      <rPr>
        <b/>
        <sz val="18"/>
        <color rgb="FF000000"/>
        <rFont val="Arial"/>
        <family val="2"/>
      </rPr>
      <t>DRENAGEM</t>
    </r>
  </si>
  <si>
    <t>Coordenadas de localização</t>
  </si>
  <si>
    <t>Caputera</t>
  </si>
  <si>
    <t>ESTR. MARIA DOLORES PIAI LORATO</t>
  </si>
  <si>
    <t>-23.508792</t>
  </si>
  <si>
    <t>-47.416958</t>
  </si>
  <si>
    <t>José Sarti</t>
  </si>
  <si>
    <t>ESTRADA SANTA MARIA</t>
  </si>
  <si>
    <t>-23.515280</t>
  </si>
  <si>
    <t>-47.364775</t>
  </si>
  <si>
    <t>São Domingos</t>
  </si>
  <si>
    <t>R. RUBESVAL LUIZ JOSÉ</t>
  </si>
  <si>
    <t>-23.499744</t>
  </si>
  <si>
    <t>-47.425178</t>
  </si>
  <si>
    <t>Captação Ipaneminha</t>
  </si>
  <si>
    <t>-23.541819</t>
  </si>
  <si>
    <t>-47.519226</t>
  </si>
  <si>
    <t>Servidão Diva</t>
  </si>
  <si>
    <t>R. DIVA FORESTIERI ROSSI</t>
  </si>
  <si>
    <t>-23.457983</t>
  </si>
  <si>
    <t>-47.498145</t>
  </si>
  <si>
    <t>Servidão José Stilitano</t>
  </si>
  <si>
    <t>R. JOSÉ STILITANO</t>
  </si>
  <si>
    <t>-23.495810</t>
  </si>
  <si>
    <t>-47.504647</t>
  </si>
  <si>
    <t>Terreno João Borges</t>
  </si>
  <si>
    <t>R. JOÃO BORGES RIBEIRO</t>
  </si>
  <si>
    <t>-23.456411</t>
  </si>
  <si>
    <t>-47.469650</t>
  </si>
  <si>
    <t>Abaeté</t>
  </si>
  <si>
    <t>R. EUGÊNIO MARTE</t>
  </si>
  <si>
    <t>-23.470922</t>
  </si>
  <si>
    <t>-47.449552</t>
  </si>
  <si>
    <t>Amato I</t>
  </si>
  <si>
    <t>R. MARIA PERPÉTUA P. DE MORAIS</t>
  </si>
  <si>
    <t>-23.452811</t>
  </si>
  <si>
    <t>-47.380096</t>
  </si>
  <si>
    <t>Ângelo Vial</t>
  </si>
  <si>
    <t>R. ALDA LUCHINI VIAL</t>
  </si>
  <si>
    <t>-23.523831</t>
  </si>
  <si>
    <t>-47.462611</t>
  </si>
  <si>
    <t>Carolina</t>
  </si>
  <si>
    <t>R. CLAUDINO ROSA CAMPOS</t>
  </si>
  <si>
    <t>-23.426946</t>
  </si>
  <si>
    <t>-47.411873</t>
  </si>
  <si>
    <t>Dálias</t>
  </si>
  <si>
    <t>AL. CAMBARÁ</t>
  </si>
  <si>
    <t>-23.438863</t>
  </si>
  <si>
    <t>-47.515583</t>
  </si>
  <si>
    <r>
      <rPr>
        <sz val="10"/>
        <color rgb="FF000000"/>
        <rFont val="Arial"/>
        <family val="2"/>
      </rPr>
      <t xml:space="preserve">Isaura – </t>
    </r>
    <r>
      <rPr>
        <sz val="10"/>
        <color rgb="FFC9211E"/>
        <rFont val="Arial"/>
        <family val="2"/>
      </rPr>
      <t>EEEB</t>
    </r>
  </si>
  <si>
    <t>R. ILDA DO AMARAL CUSSIOL</t>
  </si>
  <si>
    <t>-23.524397</t>
  </si>
  <si>
    <t>-47.463231</t>
  </si>
  <si>
    <t>Itapemirim</t>
  </si>
  <si>
    <t>R. DOIS</t>
  </si>
  <si>
    <t>-23.479071</t>
  </si>
  <si>
    <t>-47.505526</t>
  </si>
  <si>
    <t>R. JOSÉ SARTI</t>
  </si>
  <si>
    <t>-23.516424</t>
  </si>
  <si>
    <t>-47.365054</t>
  </si>
  <si>
    <t>LINC</t>
  </si>
  <si>
    <t>R. JOYCE CLÁUDIA DE PAULA</t>
  </si>
  <si>
    <t>-23.456869</t>
  </si>
  <si>
    <t>-47.460721</t>
  </si>
  <si>
    <t>Maria do Carmo</t>
  </si>
  <si>
    <t>R. JOÃO GABRIEL MENDES</t>
  </si>
  <si>
    <t>-23.468181</t>
  </si>
  <si>
    <t>-47.442977</t>
  </si>
  <si>
    <t>Novo Mundo</t>
  </si>
  <si>
    <t>R. PADRE LUIZ SCROSOPPI</t>
  </si>
  <si>
    <t>-23.537123</t>
  </si>
  <si>
    <t>-47.506218</t>
  </si>
  <si>
    <t>Ondina</t>
  </si>
  <si>
    <t>R. JURANDIR ANTHERO ARRUDA</t>
  </si>
  <si>
    <t>-23.486978</t>
  </si>
  <si>
    <t>-47.397575</t>
  </si>
  <si>
    <t>Rio 17 – (Na praça do V. Régia)</t>
  </si>
  <si>
    <t>R. DR. HEITOR F. PRESTES</t>
  </si>
  <si>
    <t>-23.430732</t>
  </si>
  <si>
    <t>-47.451895</t>
  </si>
  <si>
    <t>Rio 18 – (JS Carvalho)</t>
  </si>
  <si>
    <t>R. MARIANO VERA DIAS - final</t>
  </si>
  <si>
    <t>-23.424603</t>
  </si>
  <si>
    <t>-47.452721</t>
  </si>
  <si>
    <t>Rio 6 - (Fte ao Poupatempo)</t>
  </si>
  <si>
    <t>-23.505692</t>
  </si>
  <si>
    <t>-47.451526</t>
  </si>
  <si>
    <t>Rio 8 - (Frente a C&amp;C)</t>
  </si>
  <si>
    <t>-23.490219</t>
  </si>
  <si>
    <t>-47.440748</t>
  </si>
  <si>
    <t>Rio 9 - (Fte acesso Castelinho)</t>
  </si>
  <si>
    <t>-23.479668</t>
  </si>
  <si>
    <t>-47.439411</t>
  </si>
  <si>
    <t>Bandeirantes</t>
  </si>
  <si>
    <t>AV. BANDEIRANTES</t>
  </si>
  <si>
    <t>-23.507661</t>
  </si>
  <si>
    <t>-47.367805</t>
  </si>
  <si>
    <t>Chapéu de Palha</t>
  </si>
  <si>
    <t>R. JOAQUIM ROQUE OLIVEIRA</t>
  </si>
  <si>
    <t>-23.501786</t>
  </si>
  <si>
    <t>-47.370383</t>
  </si>
  <si>
    <t>Chico Mendes (DESATIVADO)</t>
  </si>
  <si>
    <t>-23.476679</t>
  </si>
  <si>
    <t>-47.412592</t>
  </si>
  <si>
    <t>R. LÚCIO LAZARO DINIZ</t>
  </si>
  <si>
    <t>-23.513054</t>
  </si>
  <si>
    <t>-47.364131</t>
  </si>
  <si>
    <t>Gonçalves (DESATIVADO)</t>
  </si>
  <si>
    <t>R. JOÃO TORQUATO AYRES</t>
  </si>
  <si>
    <t>-23.493641</t>
  </si>
  <si>
    <t>-47.426921</t>
  </si>
  <si>
    <t>ESTRADA DOS LEITE</t>
  </si>
  <si>
    <t>-23.510612</t>
  </si>
  <si>
    <t>-47.374899</t>
  </si>
  <si>
    <t>Quintais I -  DESATIVADO</t>
  </si>
  <si>
    <t>R. ORLANDO RODRIGUES PACHECO</t>
  </si>
  <si>
    <t>-23.503571</t>
  </si>
  <si>
    <t>-47.546428</t>
  </si>
  <si>
    <t>Quintais II - DESATIVADO</t>
  </si>
  <si>
    <t>-23.497273</t>
  </si>
  <si>
    <t>-47.535841</t>
  </si>
  <si>
    <t>São Roquinho</t>
  </si>
  <si>
    <t>ESTR. S ROQUINHO MUNICIPAL</t>
  </si>
  <si>
    <t>-23.500134</t>
  </si>
  <si>
    <t>-47.340735</t>
  </si>
  <si>
    <t>Sônia (Fábrica)</t>
  </si>
  <si>
    <t>ROD. RAPOSO TAVARES KM 86</t>
  </si>
  <si>
    <t>-23.510868</t>
  </si>
  <si>
    <t>-47.335507</t>
  </si>
  <si>
    <t>R. VINTE E CINCO</t>
  </si>
  <si>
    <t>-23.402008</t>
  </si>
  <si>
    <t>-47.521611</t>
  </si>
  <si>
    <t>Genebra I</t>
  </si>
  <si>
    <t>ESTRADA DO IMPÉRIO</t>
  </si>
  <si>
    <t>-23.501462</t>
  </si>
  <si>
    <t>-47.335303</t>
  </si>
  <si>
    <t xml:space="preserve">Total  </t>
  </si>
  <si>
    <t>TOTAL GERAL  m²</t>
  </si>
  <si>
    <t>EM 20/04/2022</t>
  </si>
  <si>
    <t>LOCAIS A SEREM ROÇADOS</t>
  </si>
  <si>
    <t>TIPO</t>
  </si>
  <si>
    <t>NOME</t>
  </si>
  <si>
    <t>Nº</t>
  </si>
  <si>
    <t>BAIRRO</t>
  </si>
  <si>
    <t>Área interna (m²)</t>
  </si>
  <si>
    <t>Área roçavel (m²)</t>
  </si>
  <si>
    <t>Entorno (m²)</t>
  </si>
  <si>
    <t>Roçar</t>
  </si>
  <si>
    <t>Coordenadas</t>
  </si>
  <si>
    <t>GUIA</t>
  </si>
  <si>
    <t>conferência</t>
  </si>
  <si>
    <t>Booster</t>
  </si>
  <si>
    <t>PARQUE CAMPOLIM</t>
  </si>
  <si>
    <t>grama</t>
  </si>
  <si>
    <t>-23.523222</t>
  </si>
  <si>
    <t>-47.464541</t>
  </si>
  <si>
    <t>32A1</t>
  </si>
  <si>
    <t>ESTR. MARIA DOLORES PIAIA LORATO</t>
  </si>
  <si>
    <t>CAPUTERA</t>
  </si>
  <si>
    <t>calçada</t>
  </si>
  <si>
    <t>mato</t>
  </si>
  <si>
    <t>JD. ASTRO</t>
  </si>
  <si>
    <t>-23.494691</t>
  </si>
  <si>
    <t>-47.404637</t>
  </si>
  <si>
    <t>34C1</t>
  </si>
  <si>
    <t>João Romão (Urbes)</t>
  </si>
  <si>
    <t>R. PERU</t>
  </si>
  <si>
    <t>VILA BARCELONA</t>
  </si>
  <si>
    <t>-23.514609</t>
  </si>
  <si>
    <t>-47.436673</t>
  </si>
  <si>
    <t>20D1</t>
  </si>
  <si>
    <t>José Sarti – Desativado</t>
  </si>
  <si>
    <t>BRIGADEIRO TOBIAS</t>
  </si>
  <si>
    <t>-23.515285</t>
  </si>
  <si>
    <t>26C2</t>
  </si>
  <si>
    <t>Pitas</t>
  </si>
  <si>
    <t>ESTRADA DAS PITAS</t>
  </si>
  <si>
    <t>BRIGADEIRO</t>
  </si>
  <si>
    <t>asfalto</t>
  </si>
  <si>
    <t>-23.495023</t>
  </si>
  <si>
    <t>-47.371313</t>
  </si>
  <si>
    <t>34D3</t>
  </si>
  <si>
    <t>PAMPULHA</t>
  </si>
  <si>
    <t>19D2</t>
  </si>
  <si>
    <t xml:space="preserve">Booster </t>
  </si>
  <si>
    <t>Júlia Martinez</t>
  </si>
  <si>
    <t>R. NÉLSON GUEDES, PROF.</t>
  </si>
  <si>
    <t>JD. MONCAYO</t>
  </si>
  <si>
    <t>-23.497671</t>
  </si>
  <si>
    <t>-47.420693</t>
  </si>
  <si>
    <t>19D1</t>
  </si>
  <si>
    <t>Capt. água</t>
  </si>
  <si>
    <t>JD. NOVO MUNDO</t>
  </si>
  <si>
    <t>29D2</t>
  </si>
  <si>
    <t>Lago do Paço</t>
  </si>
  <si>
    <t>COLINAS  DO SOL</t>
  </si>
  <si>
    <t>-23.473295</t>
  </si>
  <si>
    <t>-47.418636</t>
  </si>
  <si>
    <t>13C2</t>
  </si>
  <si>
    <t>S/N 1</t>
  </si>
  <si>
    <t>VOTORANTIM</t>
  </si>
  <si>
    <t>-23.603180</t>
  </si>
  <si>
    <t>-47.408434</t>
  </si>
  <si>
    <t>_</t>
  </si>
  <si>
    <t>JD. PLAGLIATO</t>
  </si>
  <si>
    <t>-23.522062</t>
  </si>
  <si>
    <t>-47.477719</t>
  </si>
  <si>
    <t>31C1</t>
  </si>
  <si>
    <t>JD. REFÚGIO</t>
  </si>
  <si>
    <t>-23.518363</t>
  </si>
  <si>
    <t>-47.479961</t>
  </si>
  <si>
    <t>JD. SERRANO</t>
  </si>
  <si>
    <t>-23.561424</t>
  </si>
  <si>
    <t>-47.453488</t>
  </si>
  <si>
    <t>-23.562236</t>
  </si>
  <si>
    <t>-47.453057</t>
  </si>
  <si>
    <t>-23.530693</t>
  </si>
  <si>
    <t>-47.472554</t>
  </si>
  <si>
    <t>31A1</t>
  </si>
  <si>
    <t>-23.536151</t>
  </si>
  <si>
    <t>-47.468785</t>
  </si>
  <si>
    <t>-23.531445</t>
  </si>
  <si>
    <t>-47.472141</t>
  </si>
  <si>
    <t>Trecho 1 – À esquerda da Vaifro de Biagi</t>
  </si>
  <si>
    <t>-23.533838</t>
  </si>
  <si>
    <t>-47.470518</t>
  </si>
  <si>
    <t>24D1</t>
  </si>
  <si>
    <t>Trecho 2 – À direita da Vaifro de Biagi</t>
  </si>
  <si>
    <t>-23.533995</t>
  </si>
  <si>
    <t>-47.470416</t>
  </si>
  <si>
    <t>SERRA</t>
  </si>
  <si>
    <t>-23.565441</t>
  </si>
  <si>
    <t>-47.450984</t>
  </si>
  <si>
    <t>VILA DOMINGUES</t>
  </si>
  <si>
    <t>-23.555045</t>
  </si>
  <si>
    <t>-47.457463</t>
  </si>
  <si>
    <t>Drenagem</t>
  </si>
  <si>
    <t>JD. ABAETÉ</t>
  </si>
  <si>
    <t>-23.470094</t>
  </si>
  <si>
    <t>-47.451965</t>
  </si>
  <si>
    <t>11c3</t>
  </si>
  <si>
    <t>-23.521162</t>
  </si>
  <si>
    <t>-47.438239</t>
  </si>
  <si>
    <t>26D2</t>
  </si>
  <si>
    <t>-23.518477</t>
  </si>
  <si>
    <t>-47.435161</t>
  </si>
  <si>
    <t>CENTRO</t>
  </si>
  <si>
    <t>-23.500437</t>
  </si>
  <si>
    <t>-47.452241</t>
  </si>
  <si>
    <t>25A3</t>
  </si>
  <si>
    <t>S/N</t>
  </si>
  <si>
    <t>JD. VERGUEIRO</t>
  </si>
  <si>
    <t>-23.509485</t>
  </si>
  <si>
    <t>-47.452651</t>
  </si>
  <si>
    <t>25B2</t>
  </si>
  <si>
    <t>-23.497843</t>
  </si>
  <si>
    <t>-47.451343</t>
  </si>
  <si>
    <t>17D3</t>
  </si>
  <si>
    <t>CAMPOLIM</t>
  </si>
  <si>
    <t>-23.525237</t>
  </si>
  <si>
    <t>-47.469575</t>
  </si>
  <si>
    <t>31A3</t>
  </si>
  <si>
    <t>Servidão</t>
  </si>
  <si>
    <t>Augusto Rodrigues</t>
  </si>
  <si>
    <t>VILA COLORAU</t>
  </si>
  <si>
    <t>-23.51285</t>
  </si>
  <si>
    <t>-47.43584</t>
  </si>
  <si>
    <t>Constantino</t>
  </si>
  <si>
    <t>JD. SÃO PAULO</t>
  </si>
  <si>
    <t>-23.52200</t>
  </si>
  <si>
    <t>-47.49800</t>
  </si>
  <si>
    <t>Diva Forestieri</t>
  </si>
  <si>
    <t>RECREIO DOS SOROCABANOS</t>
  </si>
  <si>
    <t>Dona Maria</t>
  </si>
  <si>
    <t>TRUJILO</t>
  </si>
  <si>
    <t>-23.49295</t>
  </si>
  <si>
    <t>-47.47140</t>
  </si>
  <si>
    <t>Esmeralda</t>
  </si>
  <si>
    <t>SANTA ESMERALDA</t>
  </si>
  <si>
    <t>-23.436350</t>
  </si>
  <si>
    <t>-47.482391</t>
  </si>
  <si>
    <t>João de Camargo</t>
  </si>
  <si>
    <t>JD. EMÍLIA</t>
  </si>
  <si>
    <t>0.00</t>
  </si>
  <si>
    <t>-23.51088</t>
  </si>
  <si>
    <t>-47.46059</t>
  </si>
  <si>
    <t>José Stilitano</t>
  </si>
  <si>
    <t>PARQUE OURO FINO</t>
  </si>
  <si>
    <t>-23.495844</t>
  </si>
  <si>
    <t>Martins de Oliveira</t>
  </si>
  <si>
    <t>VILA HARO</t>
  </si>
  <si>
    <t>-23.499299</t>
  </si>
  <si>
    <t>-47.438370</t>
  </si>
  <si>
    <t>Mello Freire</t>
  </si>
  <si>
    <t>EDEN</t>
  </si>
  <si>
    <t>-23.417004</t>
  </si>
  <si>
    <t>-47.409349</t>
  </si>
  <si>
    <t>Peixaria</t>
  </si>
  <si>
    <t>JARDIM SANTA LUCINDA</t>
  </si>
  <si>
    <t>-23.50866</t>
  </si>
  <si>
    <t>-47.45237</t>
  </si>
  <si>
    <t>Piracicaba</t>
  </si>
  <si>
    <t>-23.49491</t>
  </si>
  <si>
    <t>-47.47544</t>
  </si>
  <si>
    <t>Ribeirão Preto</t>
  </si>
  <si>
    <t>JD. LEOCÁDIA</t>
  </si>
  <si>
    <t>-23.47405</t>
  </si>
  <si>
    <t>-47.44127</t>
  </si>
  <si>
    <t>João Borges</t>
  </si>
  <si>
    <t>R. JOÃO BORGES</t>
  </si>
  <si>
    <t>JD. GUAIBA</t>
  </si>
  <si>
    <t>-23.45642</t>
  </si>
  <si>
    <t>-47.46966</t>
  </si>
  <si>
    <t>Virgílio</t>
  </si>
  <si>
    <t>JD. HUNGARÊS</t>
  </si>
  <si>
    <t>-23.47082</t>
  </si>
  <si>
    <t>-47.47063</t>
  </si>
  <si>
    <t>Visconde</t>
  </si>
  <si>
    <t>VILA JARDINI</t>
  </si>
  <si>
    <t>-23.507771</t>
  </si>
  <si>
    <t>-47.478190</t>
  </si>
  <si>
    <t>JD. ABAETE</t>
  </si>
  <si>
    <t>11D3</t>
  </si>
  <si>
    <t>JD. VILA  AMATO</t>
  </si>
  <si>
    <t>36D1</t>
  </si>
  <si>
    <t>-23.445911</t>
  </si>
  <si>
    <t>-47.382183</t>
  </si>
  <si>
    <t>36C1</t>
  </si>
  <si>
    <t>JD. ÂNGELO VIAL</t>
  </si>
  <si>
    <t>R. OLYMPIA GIMENEZ</t>
  </si>
  <si>
    <t>10 AX</t>
  </si>
  <si>
    <t>JD. AZALEIAS</t>
  </si>
  <si>
    <t>-23.424268</t>
  </si>
  <si>
    <t>-47.432079</t>
  </si>
  <si>
    <t>39D2</t>
  </si>
  <si>
    <t>VILA BOM JESUS</t>
  </si>
  <si>
    <t>-23.439019</t>
  </si>
  <si>
    <t>-47.536985</t>
  </si>
  <si>
    <t>04B1</t>
  </si>
  <si>
    <t>BOM SUCESSO</t>
  </si>
  <si>
    <t>-23.427236</t>
  </si>
  <si>
    <t>-47.464281</t>
  </si>
  <si>
    <t>02C3</t>
  </si>
  <si>
    <t>S/N1</t>
  </si>
  <si>
    <t>CAMPOS DO CONDE II</t>
  </si>
  <si>
    <t>-23.411272</t>
  </si>
  <si>
    <t>-47.398632</t>
  </si>
  <si>
    <t>39B1</t>
  </si>
  <si>
    <t>JD. CAROLINA</t>
  </si>
  <si>
    <t>35D3</t>
  </si>
  <si>
    <t>VITORIA RÉGIA</t>
  </si>
  <si>
    <t>-23.424173</t>
  </si>
  <si>
    <t>-47.450544</t>
  </si>
  <si>
    <t>03C2</t>
  </si>
  <si>
    <t>?</t>
  </si>
  <si>
    <t>JD. DAS DÁLIAS</t>
  </si>
  <si>
    <t>04A1</t>
  </si>
  <si>
    <t>CAJURU / JD. DOS REIS</t>
  </si>
  <si>
    <t>-23.409427</t>
  </si>
  <si>
    <t>-47.377903</t>
  </si>
  <si>
    <t>33D2</t>
  </si>
  <si>
    <t>R. ANTÔNIO C. FLUMINGNAN</t>
  </si>
  <si>
    <t>IBITI RESERVA</t>
  </si>
  <si>
    <t>condomínio</t>
  </si>
  <si>
    <t>-23.439229</t>
  </si>
  <si>
    <t>-47.450381</t>
  </si>
  <si>
    <t>07B2</t>
  </si>
  <si>
    <t>-23.438399</t>
  </si>
  <si>
    <t>-47.446836</t>
  </si>
  <si>
    <t>ESTRADA INHAYBA</t>
  </si>
  <si>
    <t>-23.51080</t>
  </si>
  <si>
    <t>-47.35572</t>
  </si>
  <si>
    <t>IPORANGA</t>
  </si>
  <si>
    <t>-23.442917</t>
  </si>
  <si>
    <t>-47.425168</t>
  </si>
  <si>
    <t>IPORANGA II</t>
  </si>
  <si>
    <t>-23.455968</t>
  </si>
  <si>
    <t>-47.401668</t>
  </si>
  <si>
    <t>EEEB</t>
  </si>
  <si>
    <t>Isaura</t>
  </si>
  <si>
    <t>JD. ISAURA – CAMPOLIM</t>
  </si>
  <si>
    <t>32B1</t>
  </si>
  <si>
    <t>JD. ITAPEMIRIM</t>
  </si>
  <si>
    <t>08C1</t>
  </si>
  <si>
    <t>JD. DO PAÇO</t>
  </si>
  <si>
    <t>-23.469571</t>
  </si>
  <si>
    <t>-47.418172</t>
  </si>
  <si>
    <t>LE FRANCE</t>
  </si>
  <si>
    <t>-23.472679</t>
  </si>
  <si>
    <t>-47.405055</t>
  </si>
  <si>
    <t>IBITI DO PAÇO</t>
  </si>
  <si>
    <t>07A1</t>
  </si>
  <si>
    <t>JD. MARIA DO CARMO</t>
  </si>
  <si>
    <t>17A2</t>
  </si>
  <si>
    <t>JD. NÍLTON TORRES</t>
  </si>
  <si>
    <t>-23.407262</t>
  </si>
  <si>
    <t>-47.375294</t>
  </si>
  <si>
    <t>CAJURU - NOVO HORIZONTE</t>
  </si>
  <si>
    <t>-23.397747</t>
  </si>
  <si>
    <t>-47.382112</t>
  </si>
  <si>
    <t>33C2</t>
  </si>
  <si>
    <t>29D3</t>
  </si>
  <si>
    <t>CHÁCARA ONDINA</t>
  </si>
  <si>
    <t>20B3</t>
  </si>
  <si>
    <t>VILA OLÍMPIA</t>
  </si>
  <si>
    <t>-23.390905</t>
  </si>
  <si>
    <t>-47.474017</t>
  </si>
  <si>
    <t>-23.502444</t>
  </si>
  <si>
    <t>-47.370309</t>
  </si>
  <si>
    <t>34B2</t>
  </si>
  <si>
    <t>RESIDENCIAL RENAISSANCE</t>
  </si>
  <si>
    <t>-23.496161</t>
  </si>
  <si>
    <t>-47.390586</t>
  </si>
  <si>
    <t>20D3</t>
  </si>
  <si>
    <t>VILA  AMATO</t>
  </si>
  <si>
    <t>-23.463091</t>
  </si>
  <si>
    <t>-47.393136</t>
  </si>
  <si>
    <t>Rio 1</t>
  </si>
  <si>
    <t>-23.525691</t>
  </si>
  <si>
    <t>-47.448624</t>
  </si>
  <si>
    <t>32A3</t>
  </si>
  <si>
    <t>Rio 10 - Acesso fundos da Fiat</t>
  </si>
  <si>
    <t>JD. PELEGRINO (ISAFER)</t>
  </si>
  <si>
    <t>-23.487767</t>
  </si>
  <si>
    <t>-47.437884</t>
  </si>
  <si>
    <t>18C1</t>
  </si>
  <si>
    <t>Rio 11</t>
  </si>
  <si>
    <t>JD. BRASILÂNDIA</t>
  </si>
  <si>
    <t>-23.471335</t>
  </si>
  <si>
    <t>-47.458824</t>
  </si>
  <si>
    <t>11D2</t>
  </si>
  <si>
    <t>Rio 12 - Fte Porto das Águas</t>
  </si>
  <si>
    <t>-23.469091</t>
  </si>
  <si>
    <t>-47.448797</t>
  </si>
  <si>
    <t>11C3</t>
  </si>
  <si>
    <t>Rio 14 - São Lourenço</t>
  </si>
  <si>
    <t>JD. SÃO LOURENZO</t>
  </si>
  <si>
    <t>-23.459548</t>
  </si>
  <si>
    <t>-47.463755</t>
  </si>
  <si>
    <t>10C2</t>
  </si>
  <si>
    <t>Rio 15 – Ponte Tadao Yoshida</t>
  </si>
  <si>
    <t>R. SEIS ( favela removida)</t>
  </si>
  <si>
    <t>JD. SANTO ANDRÉ II</t>
  </si>
  <si>
    <t>-23.451193</t>
  </si>
  <si>
    <t>-47.463735</t>
  </si>
  <si>
    <t>06D3</t>
  </si>
  <si>
    <t>Rio 16</t>
  </si>
  <si>
    <t>JD. SANTA CATARINA</t>
  </si>
  <si>
    <t>-23.438805</t>
  </si>
  <si>
    <t>-47.459274</t>
  </si>
  <si>
    <t>Rio 17</t>
  </si>
  <si>
    <t>03D3</t>
  </si>
  <si>
    <t>Rio 18</t>
  </si>
  <si>
    <t>JS CARDOSO</t>
  </si>
  <si>
    <t>Rio 2</t>
  </si>
  <si>
    <t>-23.518554</t>
  </si>
  <si>
    <t>-47.449167</t>
  </si>
  <si>
    <t>25D3</t>
  </si>
  <si>
    <t>Rio 3</t>
  </si>
  <si>
    <t>VILA  ASSIS</t>
  </si>
  <si>
    <t>-23.512674</t>
  </si>
  <si>
    <t>-47.450805</t>
  </si>
  <si>
    <t>25C3</t>
  </si>
  <si>
    <t>Rio 4 - Ao lado do merc. Higa</t>
  </si>
  <si>
    <t>JD. SANDRA</t>
  </si>
  <si>
    <t>-23.511796</t>
  </si>
  <si>
    <t>-47.452551</t>
  </si>
  <si>
    <t>25C2</t>
  </si>
  <si>
    <t>Rio 5</t>
  </si>
  <si>
    <t>VILA PINHEIROS</t>
  </si>
  <si>
    <t>-23.509874</t>
  </si>
  <si>
    <t>-47.452966</t>
  </si>
  <si>
    <t>Rio 6 - Fte ao Poupatempo</t>
  </si>
  <si>
    <t>25B3</t>
  </si>
  <si>
    <t>Rio 7 - Caixa de areia</t>
  </si>
  <si>
    <t>AV. PROF.  ALCEBIADES CARVALHO</t>
  </si>
  <si>
    <t>-23.505594</t>
  </si>
  <si>
    <t>-47.450734</t>
  </si>
  <si>
    <t>Rio 8 - Frente a C&amp;C</t>
  </si>
  <si>
    <t>JD. SANTA ROSÁLIA</t>
  </si>
  <si>
    <t>Rio 9 - Fte acesso Castelinho</t>
  </si>
  <si>
    <t>18A2</t>
  </si>
  <si>
    <t>SÃO BENTO</t>
  </si>
  <si>
    <t>-23.432592</t>
  </si>
  <si>
    <t>-47.513527</t>
  </si>
  <si>
    <t>01D1</t>
  </si>
  <si>
    <t>-23.441593</t>
  </si>
  <si>
    <t>-47.502247</t>
  </si>
  <si>
    <t>04B3</t>
  </si>
  <si>
    <t>JD. SÃO JUDAS TADEU</t>
  </si>
  <si>
    <t>-23.465021</t>
  </si>
  <si>
    <t>-47.433434</t>
  </si>
  <si>
    <t>12B3</t>
  </si>
  <si>
    <t>TERRAS SÃO  FRANCISCO</t>
  </si>
  <si>
    <t>-23.412205</t>
  </si>
  <si>
    <t>-47.378432</t>
  </si>
  <si>
    <t>39B3</t>
  </si>
  <si>
    <t>-23.582902</t>
  </si>
  <si>
    <t>-47.527212</t>
  </si>
  <si>
    <t>ÉDEN</t>
  </si>
  <si>
    <t>-23.449083</t>
  </si>
  <si>
    <t>-47.418169</t>
  </si>
  <si>
    <t>13A2</t>
  </si>
  <si>
    <t>Vila Azul</t>
  </si>
  <si>
    <t>R. GERALDO E S F. ALMEIDA</t>
  </si>
  <si>
    <t>RESIDENCIAL AZUL</t>
  </si>
  <si>
    <t>-23.484548</t>
  </si>
  <si>
    <t>-47.422252</t>
  </si>
  <si>
    <t>19A1</t>
  </si>
  <si>
    <t>Vitório Emanuele</t>
  </si>
  <si>
    <t>RES.  VITÓRIO EMANUELE</t>
  </si>
  <si>
    <t>-23.477868</t>
  </si>
  <si>
    <t>-47.399764</t>
  </si>
  <si>
    <t>20B1</t>
  </si>
  <si>
    <t>ETA</t>
  </si>
  <si>
    <t>-23.423506</t>
  </si>
  <si>
    <t>-47.407294</t>
  </si>
  <si>
    <t>35C3</t>
  </si>
  <si>
    <t>-23.436824</t>
  </si>
  <si>
    <t>-47.472703</t>
  </si>
  <si>
    <t>06A2</t>
  </si>
  <si>
    <t>ETE</t>
  </si>
  <si>
    <t>JD. TOPÁZIO</t>
  </si>
  <si>
    <t>-23.434746</t>
  </si>
  <si>
    <t>-47.369191</t>
  </si>
  <si>
    <t>36A3</t>
  </si>
  <si>
    <t>CARANDÁ</t>
  </si>
  <si>
    <t>-23.417890</t>
  </si>
  <si>
    <t>-47.509818</t>
  </si>
  <si>
    <t>VERA CRUZ</t>
  </si>
  <si>
    <t>-23.523082</t>
  </si>
  <si>
    <t>-47.533782</t>
  </si>
  <si>
    <t>FAZENDA SÃO PEDRO – Próx. Habiteto</t>
  </si>
  <si>
    <t>ITAVUVU</t>
  </si>
  <si>
    <t>-23.424453</t>
  </si>
  <si>
    <t>-47.498134</t>
  </si>
  <si>
    <t>QUINTAIS IMPERADOR</t>
  </si>
  <si>
    <t>-23.503382</t>
  </si>
  <si>
    <t>-47.549417</t>
  </si>
  <si>
    <t>30B1</t>
  </si>
  <si>
    <t>VILA MINEIRÃO</t>
  </si>
  <si>
    <t>-23.469856</t>
  </si>
  <si>
    <t>-47.457734</t>
  </si>
  <si>
    <t>22C1</t>
  </si>
  <si>
    <t>ALPES DE SOROCABA – V. RÉGIA</t>
  </si>
  <si>
    <t>-23.412479</t>
  </si>
  <si>
    <t>-47.464274</t>
  </si>
  <si>
    <t>11C1</t>
  </si>
  <si>
    <t>ESTRADA JOÃO LEME DOS SANTOS</t>
  </si>
  <si>
    <t>-23.585164</t>
  </si>
  <si>
    <t>-47.517263</t>
  </si>
  <si>
    <t>JD. SANTA MARTA</t>
  </si>
  <si>
    <t>-23.431272</t>
  </si>
  <si>
    <t>-47.519171</t>
  </si>
  <si>
    <t>Poço</t>
  </si>
  <si>
    <t>ESTRADA DE SERVIDÃO – no final</t>
  </si>
  <si>
    <t>ANA MARIA</t>
  </si>
  <si>
    <t>-23.58451</t>
  </si>
  <si>
    <t>-47.49529</t>
  </si>
  <si>
    <t>-23.379687</t>
  </si>
  <si>
    <t>-47.429009</t>
  </si>
  <si>
    <t>34B3</t>
  </si>
  <si>
    <t>Centro Esportivo</t>
  </si>
  <si>
    <t>prefeitura</t>
  </si>
  <si>
    <t>-23.507649</t>
  </si>
  <si>
    <t>-47.366223</t>
  </si>
  <si>
    <t>13D3</t>
  </si>
  <si>
    <t>Chico Mendes</t>
  </si>
  <si>
    <t>PQ. NATURAL CHICO MENDES</t>
  </si>
  <si>
    <t>40B1</t>
  </si>
  <si>
    <t>DACHA</t>
  </si>
  <si>
    <t>-23.392274</t>
  </si>
  <si>
    <t>-47.519642</t>
  </si>
  <si>
    <t>JD. LEOCÂDIA</t>
  </si>
  <si>
    <t>-23.47400</t>
  </si>
  <si>
    <t>-47.441120</t>
  </si>
  <si>
    <t>-23.396039</t>
  </si>
  <si>
    <t>-47.424615</t>
  </si>
  <si>
    <t>Fazenda Imperial I</t>
  </si>
  <si>
    <t>R. FRANCISCO PRADO ARO</t>
  </si>
  <si>
    <t>FAZENDA IMPERIAL</t>
  </si>
  <si>
    <t>-23.568339</t>
  </si>
  <si>
    <t>-47.498545</t>
  </si>
  <si>
    <t>Fazenda Imperial II</t>
  </si>
  <si>
    <t>R. MÁXIMO ALFREDO SIMONI</t>
  </si>
  <si>
    <t>19C1</t>
  </si>
  <si>
    <t>Gonçalves</t>
  </si>
  <si>
    <t>JD. GONÇALVES</t>
  </si>
  <si>
    <t>Inhaiba</t>
  </si>
  <si>
    <t>-23.527601</t>
  </si>
  <si>
    <t>-47.336039</t>
  </si>
  <si>
    <t>30D2</t>
  </si>
  <si>
    <t>-23.410557</t>
  </si>
  <si>
    <t>-47.476021</t>
  </si>
  <si>
    <t>FAZENDA JEQUITIBÁ</t>
  </si>
  <si>
    <t>-23.576571</t>
  </si>
  <si>
    <t>-47.519474</t>
  </si>
  <si>
    <t>20C2</t>
  </si>
  <si>
    <t>04D1</t>
  </si>
  <si>
    <t>R. CLAUDIO EVASO</t>
  </si>
  <si>
    <t>JD. NOVO ELDORADO</t>
  </si>
  <si>
    <t>-23.492957</t>
  </si>
  <si>
    <t>-47.400638</t>
  </si>
  <si>
    <t>PALAMIDESE - Fundos R. Ipanema</t>
  </si>
  <si>
    <t>-23.435555</t>
  </si>
  <si>
    <t>-47.536061</t>
  </si>
  <si>
    <t>21C2</t>
  </si>
  <si>
    <t>21D2</t>
  </si>
  <si>
    <t xml:space="preserve">QUINTAIS DO IMPERADOR </t>
  </si>
  <si>
    <t>Quintais III- DESATIVADO</t>
  </si>
  <si>
    <t>QUINTAIS DO IMPERADOR</t>
  </si>
  <si>
    <t>ESTRADA SÃO ROQUINHO MUNICIPAL</t>
  </si>
  <si>
    <t>28C1</t>
  </si>
  <si>
    <t>Serrinha</t>
  </si>
  <si>
    <t>-23.482083</t>
  </si>
  <si>
    <t>-47.384527</t>
  </si>
  <si>
    <t>-23.512304</t>
  </si>
  <si>
    <t>-47.407256</t>
  </si>
  <si>
    <t>Trief</t>
  </si>
  <si>
    <t>fabrica roça</t>
  </si>
  <si>
    <t>-23.511409</t>
  </si>
  <si>
    <t>-47.349797</t>
  </si>
  <si>
    <t>-23.581296</t>
  </si>
  <si>
    <t>-47.527404</t>
  </si>
  <si>
    <t>VALE VERDE</t>
  </si>
  <si>
    <t>RESIDENCIAL VITTÓRIO EMANUELE</t>
  </si>
  <si>
    <t>-23.474414</t>
  </si>
  <si>
    <t>-47.399731</t>
  </si>
  <si>
    <t>Res.+ Poço</t>
  </si>
  <si>
    <t>CAGUAÇU</t>
  </si>
  <si>
    <t>-23.414023</t>
  </si>
  <si>
    <t>-47.520353</t>
  </si>
  <si>
    <t>40D1</t>
  </si>
  <si>
    <t>APARECIDINHA</t>
  </si>
  <si>
    <t>-23.442107</t>
  </si>
  <si>
    <t>-47.376324</t>
  </si>
  <si>
    <t>BRIGADEIRO TOBIAS – ASTÚRIAS</t>
  </si>
  <si>
    <t>-23.497942</t>
  </si>
  <si>
    <t>-47.366736</t>
  </si>
  <si>
    <t>28C2</t>
  </si>
  <si>
    <t>-23.440155</t>
  </si>
  <si>
    <t>-47.536142</t>
  </si>
  <si>
    <t>Reservatório</t>
  </si>
  <si>
    <t>CAJURU</t>
  </si>
  <si>
    <t>-23.403031</t>
  </si>
  <si>
    <t>-47.368492</t>
  </si>
  <si>
    <t>16B1</t>
  </si>
  <si>
    <t>-23.534123</t>
  </si>
  <si>
    <t>-47.468315</t>
  </si>
  <si>
    <t>33C3</t>
  </si>
  <si>
    <t>-23.420276</t>
  </si>
  <si>
    <t>-47.519625</t>
  </si>
  <si>
    <t>31C3</t>
  </si>
  <si>
    <t>CENTRAL PARQUE</t>
  </si>
  <si>
    <t>-23.520138</t>
  </si>
  <si>
    <t>-47.512223</t>
  </si>
  <si>
    <t>-23.512861</t>
  </si>
  <si>
    <t>-47.363293</t>
  </si>
  <si>
    <t>21B3</t>
  </si>
  <si>
    <t>Dacha – DESATIVADO</t>
  </si>
  <si>
    <t>-23.390716</t>
  </si>
  <si>
    <t>-47.521186</t>
  </si>
  <si>
    <t>Genebra</t>
  </si>
  <si>
    <t>GENEBRA</t>
  </si>
  <si>
    <t>GRANJA OLGA II</t>
  </si>
  <si>
    <t>-23.487957</t>
  </si>
  <si>
    <t>-47.404323</t>
  </si>
  <si>
    <t>s/n</t>
  </si>
  <si>
    <t>HORTO (Feira da barganha)</t>
  </si>
  <si>
    <t>-23.447093</t>
  </si>
  <si>
    <t>-47.503311</t>
  </si>
  <si>
    <t>Incaper  -  DESATIVADA</t>
  </si>
  <si>
    <t>JD DAS FLORES</t>
  </si>
  <si>
    <t>-23.462769</t>
  </si>
  <si>
    <t>-47.498029</t>
  </si>
  <si>
    <t>04C2</t>
  </si>
  <si>
    <t>-23.462128</t>
  </si>
  <si>
    <t>-47.408497</t>
  </si>
  <si>
    <t>08B3</t>
  </si>
  <si>
    <t>JOÃO ROMÃO</t>
  </si>
  <si>
    <t>-23.519735</t>
  </si>
  <si>
    <t>-47.429902</t>
  </si>
  <si>
    <t>Largo São Bento</t>
  </si>
  <si>
    <t>LARGO SÃO BENTO</t>
  </si>
  <si>
    <t>-23.502289</t>
  </si>
  <si>
    <t>-47.459236</t>
  </si>
  <si>
    <t>27D1</t>
  </si>
  <si>
    <t>BRIGADEIROS TOBIAS</t>
  </si>
  <si>
    <t>-23.507747</t>
  </si>
  <si>
    <t>-47.378661</t>
  </si>
  <si>
    <t>22B1</t>
  </si>
  <si>
    <t>JD. MARIA EUGENIA</t>
  </si>
  <si>
    <t>-23.456635</t>
  </si>
  <si>
    <t>-47.486065</t>
  </si>
  <si>
    <t>25A1</t>
  </si>
  <si>
    <t>-23.430033</t>
  </si>
  <si>
    <t>-47.415499</t>
  </si>
  <si>
    <t>-23.493912</t>
  </si>
  <si>
    <t>-47.395633</t>
  </si>
  <si>
    <t>16A2</t>
  </si>
  <si>
    <t>-23.520787</t>
  </si>
  <si>
    <t>-47.443423</t>
  </si>
  <si>
    <t>35D2</t>
  </si>
  <si>
    <t>-23.435148</t>
  </si>
  <si>
    <t>-47.505501</t>
  </si>
  <si>
    <t>20C3</t>
  </si>
  <si>
    <t>Pavlovsky</t>
  </si>
  <si>
    <t>R. JÚLIO PAVLOVSKY</t>
  </si>
  <si>
    <t>-23.51683</t>
  </si>
  <si>
    <t>-47.33185</t>
  </si>
  <si>
    <t>JD. PLANALTO</t>
  </si>
  <si>
    <t>-23.478662</t>
  </si>
  <si>
    <t>-47.487264</t>
  </si>
  <si>
    <t>26D1</t>
  </si>
  <si>
    <t>Quintais (Elevada) DESATIVADA</t>
  </si>
  <si>
    <t>-23.497986</t>
  </si>
  <si>
    <t>-47.542216</t>
  </si>
  <si>
    <t>04A2</t>
  </si>
  <si>
    <t>Quintais (Nova) -  DESATIVADA</t>
  </si>
  <si>
    <t>-23.497786</t>
  </si>
  <si>
    <t>-47.542576</t>
  </si>
  <si>
    <t>15A2</t>
  </si>
  <si>
    <t>RESERVA IPANEMA</t>
  </si>
  <si>
    <t>-23.436470</t>
  </si>
  <si>
    <t>-47.532117</t>
  </si>
  <si>
    <t>VILA SANTANA</t>
  </si>
  <si>
    <t>-23.484958</t>
  </si>
  <si>
    <t>-47.453018</t>
  </si>
  <si>
    <t>SÃO GUILHERME</t>
  </si>
  <si>
    <t>-23.453974</t>
  </si>
  <si>
    <t>-47.484741</t>
  </si>
  <si>
    <t>17B2</t>
  </si>
  <si>
    <t>Sevilha</t>
  </si>
  <si>
    <t>R. MADRID</t>
  </si>
  <si>
    <t>VILA HORTÊNCIA</t>
  </si>
  <si>
    <t>-23.507845</t>
  </si>
  <si>
    <t>-47.442841</t>
  </si>
  <si>
    <t>SOLAR DO BOSQUE</t>
  </si>
  <si>
    <t>-23.552687</t>
  </si>
  <si>
    <t>-47.528959</t>
  </si>
  <si>
    <t>26B1</t>
  </si>
  <si>
    <t>JÚLIO DE MESQUITA</t>
  </si>
  <si>
    <t>-23.508023</t>
  </si>
  <si>
    <t>-47.519554</t>
  </si>
  <si>
    <t>SÔNIA MARIA</t>
  </si>
  <si>
    <t>-23.485171</t>
  </si>
  <si>
    <t>-47.468439</t>
  </si>
  <si>
    <t>16B3</t>
  </si>
  <si>
    <t>-23.368514</t>
  </si>
  <si>
    <t>-47.471671</t>
  </si>
  <si>
    <t>Ipatinga</t>
  </si>
  <si>
    <t>TROPICAL</t>
  </si>
  <si>
    <t>-23.494189</t>
  </si>
  <si>
    <t>-47.533066</t>
  </si>
  <si>
    <t>-23.580099</t>
  </si>
  <si>
    <t>-47.524003</t>
  </si>
  <si>
    <t>VALE DO LAGO</t>
  </si>
  <si>
    <t>-23.400613</t>
  </si>
  <si>
    <t>-47.517788</t>
  </si>
  <si>
    <t>-23.403737</t>
  </si>
  <si>
    <t>-47.518822</t>
  </si>
  <si>
    <t>36C3</t>
  </si>
  <si>
    <t>-23.453499</t>
  </si>
  <si>
    <t>-47.362112</t>
  </si>
  <si>
    <t>26A2</t>
  </si>
  <si>
    <t>VILA BARÃO</t>
  </si>
  <si>
    <t>-23.486866</t>
  </si>
  <si>
    <t>-47.479905</t>
  </si>
  <si>
    <t>03D1</t>
  </si>
  <si>
    <t>-23.503701</t>
  </si>
  <si>
    <t>-47.431925</t>
  </si>
  <si>
    <t>-23.436408</t>
  </si>
  <si>
    <t>-47.469769</t>
  </si>
  <si>
    <t>-23.437354</t>
  </si>
  <si>
    <t>-47.473759</t>
  </si>
  <si>
    <t>12B2</t>
  </si>
  <si>
    <t>RES. VITÓRIO EMANUELE</t>
  </si>
  <si>
    <t>17C3</t>
  </si>
  <si>
    <t>JD. DOIS CORAÇÕES</t>
  </si>
  <si>
    <t>-23.462471</t>
  </si>
  <si>
    <t>-47.436669</t>
  </si>
  <si>
    <t>11B2</t>
  </si>
  <si>
    <t>TOTAL m²</t>
  </si>
  <si>
    <t>Nesta cor, foi desativado.</t>
  </si>
  <si>
    <t>Levantamento em 05/2.019</t>
  </si>
  <si>
    <t>Atualizado em 19/04/2.022</t>
  </si>
  <si>
    <t>INFORMAÇÕES SOBRE LOCAIS ONDE PASSAM AS ADUTORAS</t>
  </si>
  <si>
    <t>Entre as ruas MANUEL DA COSTA PEREIRA (-23.517837 -47.480336) e NOEL BENTO DE ALMEIDA (-23.518336 -47.479936).</t>
  </si>
  <si>
    <t>Entre as ruas DIVA ANDRÉA C. DE B. FOGAÇA -23.522085 -47.477723) e JOSÉ MARCHI (-23.523602 -47.476778).</t>
  </si>
  <si>
    <t>Entre a curva de nível da área do ATERRO PARTICULAR (-23.555543 - 47.457168) e a ponte do córrego (-23.557045 -47.456255).</t>
  </si>
  <si>
    <t>Trecho QUADRA I - Jardim Serrano – VOTORANTIM</t>
  </si>
  <si>
    <t>Entre a rua FRANCISCO VERDUGO, ft ao 36 (-23.561424 -47.453488) até o início da QUADRA (-23.562236 -47.453057). Área coberta com grama.</t>
  </si>
  <si>
    <t>Trecho QUADRA II - Jardim Serrano – VOTORANTIM</t>
  </si>
  <si>
    <t>Entre o início da quadra (-23.562236 -47.453057) e a rua EUFRÁSIA PEREIRA DE CAMARGO, 222 (-23.563183 -47.452076). Área coberta com mato.</t>
  </si>
  <si>
    <t>Represa do Clemente</t>
  </si>
  <si>
    <t>Considerado lado esquerdo da represa (1.500,00 m²), fundos da casa do Clemente (1.000m²), frente da represa (400,00 m²). Após o vertedouro, lado esq. e dir. da rua (280,00 m²) e lado direito da represa, ao lado do pau de carga (1.200,00 m²). Total de 4.380,00 m² de grama.</t>
  </si>
  <si>
    <t xml:space="preserve">Trecho da serra </t>
  </si>
  <si>
    <t>Início no Jardim São João, passando pelo lago do Xisto, lago Santa Helena, morro Santa Helena, britador, bananeira, tela do King Kong e chegando na represa do Clemente.                 Foram descontados 5.500 metros quadrados em função da abertura do loteamento Vivalegro no Pq. São João em 07/04/2022.</t>
  </si>
  <si>
    <t>LOCAIS ATIVOS SEM NECESSIDADE DE ROÇAGEM</t>
  </si>
  <si>
    <t>R. JOÃO BONORA</t>
  </si>
  <si>
    <t>-23.556293</t>
  </si>
  <si>
    <t>-47.533310</t>
  </si>
  <si>
    <t>Área total m²</t>
  </si>
  <si>
    <t>Área roçável m²</t>
  </si>
  <si>
    <t>Entorno m²</t>
  </si>
  <si>
    <t>Situação</t>
  </si>
  <si>
    <t>S1- (Em ampliação)</t>
  </si>
  <si>
    <t>Em 30/11/21, faltava recolher o material roçado de alguns pontos.</t>
  </si>
  <si>
    <t>Bacia Contenção Abaeté</t>
  </si>
  <si>
    <t>Enviado e-mail para Vaguinho:</t>
  </si>
  <si>
    <t>EEE 11 – Luiz Braile (pintura) – 25/11/21</t>
  </si>
  <si>
    <t>EEE 14 – Altino Arantes (pintura) – 25/11/21</t>
  </si>
  <si>
    <t>Booster – Jd Astro (pintura) – 25/11/21</t>
  </si>
  <si>
    <t>Poço dos Pitas – Brigadeiro (reparo do muro) – 25/11/21</t>
  </si>
  <si>
    <t>Poço Dibloco – Eden (pintura)– 29/11/21</t>
  </si>
  <si>
    <t>EEE – Iporanga I (pintura) – 29/11/21</t>
  </si>
  <si>
    <t>Poço Inhayba – R. Benedito Alexandrino Pires – Pintura – 13/12/21</t>
  </si>
  <si>
    <t>Reservatório Solar do Bosque – Portão caiu 13/12/21</t>
  </si>
  <si>
    <t>Poço da UFSCAR – Pintura 13/12/21.</t>
  </si>
  <si>
    <t>Poços da Fazenda Imperial – Pintura 13/12/21</t>
  </si>
  <si>
    <t>Poço Jd. Gonçalves – Pintura 13/12/21.</t>
  </si>
  <si>
    <t>Booster dos Leites – Pintura logo -04/04/22</t>
  </si>
  <si>
    <t>Poço Inhayba – Pintura logo – 04/04/22</t>
  </si>
  <si>
    <t>Res. Astúrias – Asfalto 31/03/22 – SRP</t>
  </si>
  <si>
    <t>Clamshal – Repintura logo – 04/04/22</t>
  </si>
  <si>
    <t>EEE Pq. Tecnológico Repintura logo – 04/04/22</t>
  </si>
  <si>
    <t>EEE Ponte – Repintura – 04/04/22</t>
  </si>
  <si>
    <t>Poço Conceição – será demolido – 04/04/22</t>
  </si>
  <si>
    <t>DESATIVADOS E OU DEMOLIDOS</t>
  </si>
  <si>
    <t>Tipo</t>
  </si>
  <si>
    <t>Unidade</t>
  </si>
  <si>
    <t>Endereço</t>
  </si>
  <si>
    <t>Bairro</t>
  </si>
  <si>
    <t>Localização</t>
  </si>
  <si>
    <t>Jardim Alegria - (Já demolida)</t>
  </si>
  <si>
    <t>R. SILVINA DE JESUS SOUZA</t>
  </si>
  <si>
    <t>JD ALEGRIA</t>
  </si>
  <si>
    <t>-23.409829</t>
  </si>
  <si>
    <t>-47.409118</t>
  </si>
  <si>
    <t>Dona Tereza - (Já demolida)</t>
  </si>
  <si>
    <t>ESTR. JOSEFA ROZ CARMONA DE LIMA</t>
  </si>
  <si>
    <t>-23.421411</t>
  </si>
  <si>
    <t>-47.436116</t>
  </si>
  <si>
    <t>Tivoli Park I - (Já demolida)</t>
  </si>
  <si>
    <t>R. DARCI PROFETA</t>
  </si>
  <si>
    <t>TIVOLI PARK</t>
  </si>
  <si>
    <t>-23.542848</t>
  </si>
  <si>
    <t>-47.475086</t>
  </si>
  <si>
    <t>Tivoli Park II - (Já demolida)</t>
  </si>
  <si>
    <t>AV. ADONIAS CEPELLOS</t>
  </si>
  <si>
    <t>-23.542699</t>
  </si>
  <si>
    <t>-47.472249</t>
  </si>
  <si>
    <t>Éden Ville - (Já demolida)</t>
  </si>
  <si>
    <t>R. JOSÉ TORRES</t>
  </si>
  <si>
    <t>ÉDEN VILLE</t>
  </si>
  <si>
    <t>-23.420369</t>
  </si>
  <si>
    <t>-47.405214</t>
  </si>
  <si>
    <t>Martinez -  (Já demolida)</t>
  </si>
  <si>
    <t>R. 3</t>
  </si>
  <si>
    <t>JD MARTINEZ</t>
  </si>
  <si>
    <t>Amália -  (Já demolida)</t>
  </si>
  <si>
    <t>R. TEN. JOSÉ RIBEIRO DA SILVA</t>
  </si>
  <si>
    <t>JD AMÁLIA</t>
  </si>
  <si>
    <t>-23.413355</t>
  </si>
  <si>
    <t>-47.405489</t>
  </si>
  <si>
    <t>Turmalina -  (Já demolida)</t>
  </si>
  <si>
    <t>R. VICTÓRIA BERNARDO BOLINA</t>
  </si>
  <si>
    <t>TURMALINA</t>
  </si>
  <si>
    <t>-23.409943</t>
  </si>
  <si>
    <t>-47.420675</t>
  </si>
  <si>
    <t>Natália -  (Já demolida)</t>
  </si>
  <si>
    <t>R. OITO</t>
  </si>
  <si>
    <t>JD NATÁLIA</t>
  </si>
  <si>
    <t>-23.408916</t>
  </si>
  <si>
    <t>-47.414033</t>
  </si>
  <si>
    <t>Jd Topázio (Desativada Invadida)</t>
  </si>
  <si>
    <t>R. RAFHAEL DE 0LIVEIRA MALUCHE</t>
  </si>
  <si>
    <t>JD TOPÁZIO</t>
  </si>
  <si>
    <t>-23.437578</t>
  </si>
  <si>
    <t>-47.368111</t>
  </si>
  <si>
    <t>Imperatriz –(Já demolida)</t>
  </si>
  <si>
    <t>R. APARECIDA LEVY</t>
  </si>
  <si>
    <t>JD IMPERATRIZ</t>
  </si>
  <si>
    <t>-23.422117</t>
  </si>
  <si>
    <t>-47.456094</t>
  </si>
  <si>
    <t>Harmonia – (já demolida)</t>
  </si>
  <si>
    <t>R. TENENTE JOSÉ RIBEIRO DA SILVA</t>
  </si>
  <si>
    <t>JD. HARMONIA</t>
  </si>
  <si>
    <t>-23.41327</t>
  </si>
  <si>
    <t>-47.40544</t>
  </si>
  <si>
    <t>Guaiba - (Já demolido)</t>
  </si>
  <si>
    <t>GUAIBA II</t>
  </si>
  <si>
    <t>-23.456375</t>
  </si>
  <si>
    <t>-47.469627</t>
  </si>
  <si>
    <t>Sol Poente –  (Já demolido)</t>
  </si>
  <si>
    <t>R. MANOEL PERES COLLAÇO</t>
  </si>
  <si>
    <t>-23.507000</t>
  </si>
  <si>
    <t>-47.410000</t>
  </si>
  <si>
    <t>Andrew (DESATIVADO) YKK</t>
  </si>
  <si>
    <t>AV. VICTOR ANDREW</t>
  </si>
  <si>
    <t>Z. INDUSTRIAL</t>
  </si>
  <si>
    <t>-23.453303</t>
  </si>
  <si>
    <t>-47.438325</t>
  </si>
  <si>
    <t>Brasilândia</t>
  </si>
  <si>
    <t>R. PAES DE LINHARES</t>
  </si>
  <si>
    <t>JD BRASILÂNDIA</t>
  </si>
  <si>
    <t>-23.47200</t>
  </si>
  <si>
    <t>-47,45500</t>
  </si>
  <si>
    <t>JÚLIA MARTINEZ</t>
  </si>
  <si>
    <t>RDV. RAPOSO TAVARES, KM 86</t>
  </si>
  <si>
    <t>Central</t>
  </si>
  <si>
    <t>Santa Rosália</t>
  </si>
  <si>
    <t>R. PEREIRA DA SILVA</t>
  </si>
  <si>
    <t>STA ROSÁLIA</t>
  </si>
  <si>
    <t>-23.487169</t>
  </si>
  <si>
    <t>-47.444496</t>
  </si>
  <si>
    <t>no dacha constam 2 poços</t>
  </si>
  <si>
    <t>no solar do bosque consta poço</t>
  </si>
  <si>
    <t>Sônia</t>
  </si>
  <si>
    <t>ROD. RAPOSO TAVARES KM 85</t>
  </si>
  <si>
    <t>Figueiras</t>
  </si>
  <si>
    <t>ESTRADA DAS FIGUEIRAS</t>
  </si>
  <si>
    <t>-23.485366</t>
  </si>
  <si>
    <t>-47.375763</t>
  </si>
  <si>
    <t>ÁREA INTERNA M2</t>
  </si>
  <si>
    <t>ENTORNO M2</t>
  </si>
  <si>
    <t xml:space="preserve">JAN </t>
  </si>
  <si>
    <t xml:space="preserve">FEV </t>
  </si>
  <si>
    <t xml:space="preserve">MAR </t>
  </si>
  <si>
    <t xml:space="preserve">ABR </t>
  </si>
  <si>
    <t xml:space="preserve">MAI </t>
  </si>
  <si>
    <t xml:space="preserve">JUN </t>
  </si>
  <si>
    <t xml:space="preserve">JUL </t>
  </si>
  <si>
    <t xml:space="preserve">AGO </t>
  </si>
  <si>
    <t xml:space="preserve">SET </t>
  </si>
  <si>
    <t xml:space="preserve">OUT </t>
  </si>
  <si>
    <t xml:space="preserve">NOV </t>
  </si>
  <si>
    <t xml:space="preserve">DEZ </t>
  </si>
  <si>
    <t>TOTAL</t>
  </si>
  <si>
    <t>ITEM</t>
  </si>
  <si>
    <t>DESCRIÇÂO</t>
  </si>
  <si>
    <t>QUANT. (12 meses)</t>
  </si>
  <si>
    <t>UNID.</t>
  </si>
  <si>
    <t>VALOR UNIT.</t>
  </si>
  <si>
    <t>VALOR TOTAL</t>
  </si>
  <si>
    <t xml:space="preserve">Roçada manual e mecânica </t>
  </si>
  <si>
    <t>M2</t>
  </si>
  <si>
    <t>R$</t>
  </si>
  <si>
    <t>Plantio de grama esmeralda</t>
  </si>
  <si>
    <t>Remoção de lixo</t>
  </si>
  <si>
    <t>M3</t>
  </si>
  <si>
    <t>Plantio de arbustos ornamentais</t>
  </si>
  <si>
    <t>Unid.</t>
  </si>
  <si>
    <t>Poda de árvore de até 6 metros</t>
  </si>
  <si>
    <t>Pode de árvores de até 6 metros (com utilização de caminhão munck ou cesto aéreo)</t>
  </si>
  <si>
    <t xml:space="preserve">Poda de árvore de grande porte (maior que 6 metros) </t>
  </si>
  <si>
    <t>Pode de árvores (maior que 6 metros) com utilização de caminhão munck ou cesto aéreo</t>
  </si>
  <si>
    <t xml:space="preserve">Corte, recorte e remoção de árvore (DAP até 30cm)  </t>
  </si>
  <si>
    <t xml:space="preserve">Corte, recorte e remoção de árvore (DAP entre 31cm a 60cm)  </t>
  </si>
  <si>
    <t>Corte, recorte e remoção de árvore (DAP entre 31cm e 60cm) com utilização de caminhão munck ou cesto aéreo.</t>
  </si>
  <si>
    <t xml:space="preserve">Corte, recorte e remoção de árvore (DAP acima de 60cm)   </t>
  </si>
  <si>
    <t xml:space="preserve">Corte, recorte e remoção de árvore (DAP acima de 60cm), com utilização de caminhão munck o cesto aéreo </t>
  </si>
  <si>
    <t>Poda de cerca viva</t>
  </si>
  <si>
    <t>Metro linear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</si>
</sst>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6" x14ac:knownFonts="1">
    <font>
      <sz val="11"/>
      <color rgb="FF000000"/>
      <name val="Calibri"/>
      <family val="2"/>
    </font>
    <font>
      <sz val="10"/>
      <name val="Arial"/>
    </font>
    <font>
      <sz val="12"/>
      <color rgb="FF000000"/>
      <name val="Calibri"/>
      <family val="2"/>
    </font>
    <font>
      <sz val="10"/>
      <color rgb="FFCC0000"/>
      <name val="Calibri"/>
      <family val="2"/>
    </font>
    <font>
      <sz val="20"/>
      <color rgb="FF000000"/>
      <name val="Arial"/>
      <family val="2"/>
    </font>
    <font>
      <b/>
      <sz val="11"/>
      <color rgb="FF000000"/>
      <name val="Calibri"/>
      <family val="2"/>
    </font>
    <font>
      <sz val="16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name val="Arial"/>
      <family val="2"/>
    </font>
    <font>
      <b/>
      <sz val="11"/>
      <color rgb="FF00000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8"/>
      <color rgb="FF000000"/>
      <name val="Arial"/>
      <family val="2"/>
    </font>
    <font>
      <b/>
      <sz val="16"/>
      <color rgb="FF000000"/>
      <name val="Arial"/>
      <family val="2"/>
    </font>
    <font>
      <sz val="14"/>
      <color rgb="FF000000"/>
      <name val="Arial"/>
      <family val="2"/>
    </font>
    <font>
      <b/>
      <sz val="18"/>
      <color rgb="FF000000"/>
      <name val="Arial"/>
      <family val="2"/>
    </font>
    <font>
      <sz val="10"/>
      <color rgb="FFC9211E"/>
      <name val="Arial"/>
      <family val="2"/>
    </font>
    <font>
      <b/>
      <sz val="14"/>
      <color rgb="FF000000"/>
      <name val="Calibri"/>
      <family val="2"/>
    </font>
    <font>
      <sz val="1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Calibri"/>
      <family val="2"/>
    </font>
    <font>
      <sz val="11"/>
      <name val="Calibri"/>
      <family val="2"/>
    </font>
    <font>
      <sz val="20"/>
      <color rgb="FF000000"/>
      <name val="Calibri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name val="Calibri"/>
      <family val="2"/>
    </font>
    <font>
      <sz val="9"/>
      <color rgb="FF000000"/>
      <name val="Calibri"/>
      <family val="2"/>
    </font>
    <font>
      <b/>
      <sz val="9"/>
      <name val="Arial"/>
      <family val="2"/>
    </font>
    <font>
      <sz val="9"/>
      <name val="Calibri"/>
      <family val="2"/>
    </font>
    <font>
      <sz val="9"/>
      <color rgb="FF00A933"/>
      <name val="Calibri"/>
      <family val="2"/>
    </font>
    <font>
      <sz val="9"/>
      <color rgb="FFC9211E"/>
      <name val="Calibri"/>
      <family val="2"/>
    </font>
    <font>
      <sz val="9"/>
      <color rgb="FF000000"/>
      <name val="Arial"/>
      <family val="2"/>
    </font>
    <font>
      <b/>
      <sz val="8"/>
      <color rgb="FF000000"/>
      <name val="Calibri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b/>
      <sz val="8"/>
      <color theme="1"/>
      <name val="Calibri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808080"/>
        <bgColor rgb="FF969696"/>
      </patternFill>
    </fill>
    <fill>
      <patternFill patternType="solid">
        <fgColor rgb="FFFFFFFF"/>
        <bgColor rgb="FFFFFFCC"/>
      </patternFill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Border="0" applyAlignment="0" applyProtection="0"/>
    <xf numFmtId="0" fontId="3" fillId="0" borderId="0" applyBorder="0" applyProtection="0"/>
  </cellStyleXfs>
  <cellXfs count="420">
    <xf numFmtId="0" fontId="0" fillId="0" borderId="0" xfId="0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/>
    <xf numFmtId="0" fontId="6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2" fillId="3" borderId="4" xfId="0" applyFont="1" applyFill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/>
    </xf>
    <xf numFmtId="0" fontId="11" fillId="0" borderId="0" xfId="0" applyFont="1"/>
    <xf numFmtId="4" fontId="12" fillId="3" borderId="4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0" xfId="0" applyFont="1"/>
    <xf numFmtId="0" fontId="14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9" fillId="3" borderId="0" xfId="0" applyFont="1" applyFill="1" applyAlignment="1">
      <alignment vertical="center"/>
    </xf>
    <xf numFmtId="0" fontId="10" fillId="0" borderId="4" xfId="0" applyFont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4" fontId="10" fillId="3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" fontId="10" fillId="3" borderId="4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12" fillId="3" borderId="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/>
    </xf>
    <xf numFmtId="0" fontId="12" fillId="2" borderId="4" xfId="0" applyFont="1" applyFill="1" applyBorder="1" applyAlignment="1">
      <alignment horizontal="left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3" fontId="12" fillId="3" borderId="4" xfId="0" applyNumberFormat="1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top" wrapText="1"/>
    </xf>
    <xf numFmtId="3" fontId="12" fillId="0" borderId="4" xfId="0" applyNumberFormat="1" applyFont="1" applyBorder="1" applyAlignment="1">
      <alignment horizontal="center" vertical="center" wrapText="1"/>
    </xf>
    <xf numFmtId="3" fontId="10" fillId="3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3" fontId="10" fillId="2" borderId="4" xfId="0" applyNumberFormat="1" applyFont="1" applyFill="1" applyBorder="1" applyAlignment="1">
      <alignment horizontal="center" vertical="center"/>
    </xf>
    <xf numFmtId="3" fontId="12" fillId="3" borderId="4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4" fontId="9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vertical="center"/>
    </xf>
    <xf numFmtId="3" fontId="15" fillId="3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/>
    </xf>
    <xf numFmtId="4" fontId="12" fillId="2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5" fillId="2" borderId="4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3" fontId="12" fillId="2" borderId="4" xfId="0" applyNumberFormat="1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10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0" fillId="2" borderId="0" xfId="0" applyFont="1" applyFill="1"/>
    <xf numFmtId="0" fontId="0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4" fontId="0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4" fontId="23" fillId="0" borderId="4" xfId="0" applyNumberFormat="1" applyFont="1" applyBorder="1" applyAlignment="1">
      <alignment horizontal="center" vertical="center"/>
    </xf>
    <xf numFmtId="0" fontId="24" fillId="0" borderId="1" xfId="0" applyFont="1" applyBorder="1"/>
    <xf numFmtId="0" fontId="24" fillId="0" borderId="0" xfId="0" applyFont="1"/>
    <xf numFmtId="0" fontId="23" fillId="0" borderId="4" xfId="0" applyFont="1" applyBorder="1" applyAlignment="1">
      <alignment horizontal="left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4" borderId="0" xfId="0" applyFont="1" applyFill="1"/>
    <xf numFmtId="0" fontId="0" fillId="4" borderId="0" xfId="0" applyFont="1" applyFill="1" applyAlignment="1"/>
    <xf numFmtId="0" fontId="25" fillId="0" borderId="0" xfId="0" applyFont="1"/>
    <xf numFmtId="0" fontId="0" fillId="0" borderId="0" xfId="0" applyFont="1" applyBorder="1" applyAlignment="1">
      <alignment horizontal="left" vertical="center" wrapText="1"/>
    </xf>
    <xf numFmtId="0" fontId="2" fillId="0" borderId="0" xfId="0" applyFont="1"/>
    <xf numFmtId="0" fontId="7" fillId="4" borderId="1" xfId="0" applyFont="1" applyFill="1" applyBorder="1" applyAlignment="1">
      <alignment horizontal="center"/>
    </xf>
    <xf numFmtId="0" fontId="27" fillId="4" borderId="1" xfId="0" applyFont="1" applyFill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28" fillId="3" borderId="1" xfId="0" applyFont="1" applyFill="1" applyBorder="1"/>
    <xf numFmtId="0" fontId="29" fillId="3" borderId="1" xfId="0" applyFont="1" applyFill="1" applyBorder="1"/>
    <xf numFmtId="0" fontId="29" fillId="3" borderId="1" xfId="0" applyFont="1" applyFill="1" applyBorder="1" applyAlignment="1">
      <alignment horizontal="center"/>
    </xf>
    <xf numFmtId="0" fontId="28" fillId="3" borderId="1" xfId="0" applyFont="1" applyFill="1" applyBorder="1" applyAlignment="1">
      <alignment horizontal="center"/>
    </xf>
    <xf numFmtId="0" fontId="28" fillId="3" borderId="0" xfId="0" applyFont="1" applyFill="1"/>
    <xf numFmtId="0" fontId="28" fillId="3" borderId="1" xfId="0" applyFont="1" applyFill="1" applyBorder="1" applyAlignment="1">
      <alignment horizontal="left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left"/>
    </xf>
    <xf numFmtId="0" fontId="29" fillId="3" borderId="1" xfId="0" applyFont="1" applyFill="1" applyBorder="1" applyAlignment="1">
      <alignment horizontal="center" vertical="center"/>
    </xf>
    <xf numFmtId="0" fontId="2" fillId="3" borderId="0" xfId="0" applyFont="1" applyFill="1"/>
    <xf numFmtId="0" fontId="28" fillId="3" borderId="1" xfId="0" applyFont="1" applyFill="1" applyBorder="1" applyAlignment="1">
      <alignment vertical="center"/>
    </xf>
    <xf numFmtId="0" fontId="29" fillId="3" borderId="1" xfId="0" applyFont="1" applyFill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0" xfId="0" applyFont="1"/>
    <xf numFmtId="0" fontId="29" fillId="0" borderId="1" xfId="0" applyFont="1" applyBorder="1" applyAlignment="1">
      <alignment vertical="center"/>
    </xf>
    <xf numFmtId="0" fontId="28" fillId="0" borderId="1" xfId="0" applyFont="1" applyBorder="1"/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horizontal="left" vertical="center"/>
    </xf>
    <xf numFmtId="0" fontId="28" fillId="0" borderId="0" xfId="0" applyFont="1"/>
    <xf numFmtId="0" fontId="28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vertical="center"/>
    </xf>
    <xf numFmtId="0" fontId="29" fillId="0" borderId="4" xfId="0" applyFont="1" applyBorder="1" applyAlignment="1">
      <alignment horizontal="left" vertical="center" wrapText="1"/>
    </xf>
    <xf numFmtId="3" fontId="29" fillId="0" borderId="4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/>
    </xf>
    <xf numFmtId="0" fontId="28" fillId="0" borderId="4" xfId="0" applyFont="1" applyBorder="1"/>
    <xf numFmtId="0" fontId="28" fillId="0" borderId="4" xfId="0" applyFont="1" applyBorder="1" applyAlignment="1">
      <alignment horizontal="center"/>
    </xf>
    <xf numFmtId="4" fontId="0" fillId="0" borderId="0" xfId="0" applyNumberFormat="1" applyFont="1" applyAlignment="1">
      <alignment horizontal="center"/>
    </xf>
    <xf numFmtId="2" fontId="32" fillId="5" borderId="0" xfId="1" applyNumberFormat="1" applyFont="1" applyFill="1"/>
    <xf numFmtId="2" fontId="1" fillId="5" borderId="0" xfId="1" applyNumberFormat="1" applyFill="1"/>
    <xf numFmtId="2" fontId="15" fillId="5" borderId="18" xfId="1" applyNumberFormat="1" applyFont="1" applyFill="1" applyBorder="1" applyAlignment="1">
      <alignment horizontal="center"/>
    </xf>
    <xf numFmtId="2" fontId="15" fillId="5" borderId="19" xfId="1" applyNumberFormat="1" applyFont="1" applyFill="1" applyBorder="1" applyAlignment="1">
      <alignment horizontal="center"/>
    </xf>
    <xf numFmtId="2" fontId="12" fillId="5" borderId="18" xfId="1" applyNumberFormat="1" applyFont="1" applyFill="1" applyBorder="1" applyAlignment="1">
      <alignment horizontal="center"/>
    </xf>
    <xf numFmtId="2" fontId="33" fillId="5" borderId="18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8" fillId="0" borderId="34" xfId="0" applyNumberFormat="1" applyFont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4" fontId="8" fillId="6" borderId="4" xfId="0" applyNumberFormat="1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left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12" fillId="7" borderId="4" xfId="0" applyNumberFormat="1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left" vertical="center"/>
    </xf>
    <xf numFmtId="0" fontId="15" fillId="7" borderId="4" xfId="0" applyFont="1" applyFill="1" applyBorder="1" applyAlignment="1">
      <alignment horizontal="left" vertical="center"/>
    </xf>
    <xf numFmtId="4" fontId="12" fillId="6" borderId="4" xfId="0" applyNumberFormat="1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left" vertical="center"/>
    </xf>
    <xf numFmtId="0" fontId="15" fillId="6" borderId="4" xfId="0" applyFont="1" applyFill="1" applyBorder="1" applyAlignment="1">
      <alignment horizontal="left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vertical="center"/>
    </xf>
    <xf numFmtId="0" fontId="12" fillId="7" borderId="4" xfId="0" applyFont="1" applyFill="1" applyBorder="1" applyAlignment="1">
      <alignment vertical="center"/>
    </xf>
    <xf numFmtId="4" fontId="10" fillId="7" borderId="4" xfId="0" applyNumberFormat="1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vertical="center"/>
    </xf>
    <xf numFmtId="4" fontId="18" fillId="7" borderId="4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left" vertical="center"/>
    </xf>
    <xf numFmtId="0" fontId="14" fillId="6" borderId="4" xfId="0" applyFont="1" applyFill="1" applyBorder="1" applyAlignment="1">
      <alignment vertical="center"/>
    </xf>
    <xf numFmtId="0" fontId="12" fillId="6" borderId="4" xfId="0" applyFont="1" applyFill="1" applyBorder="1" applyAlignment="1">
      <alignment vertical="center"/>
    </xf>
    <xf numFmtId="0" fontId="16" fillId="6" borderId="4" xfId="0" applyFont="1" applyFill="1" applyBorder="1" applyAlignment="1">
      <alignment horizontal="center" vertical="center"/>
    </xf>
    <xf numFmtId="4" fontId="8" fillId="6" borderId="4" xfId="0" applyNumberFormat="1" applyFont="1" applyFill="1" applyBorder="1" applyAlignment="1">
      <alignment horizontal="center" vertical="center" wrapText="1"/>
    </xf>
    <xf numFmtId="0" fontId="0" fillId="5" borderId="0" xfId="0" applyFill="1" applyAlignment="1"/>
    <xf numFmtId="4" fontId="8" fillId="8" borderId="4" xfId="0" applyNumberFormat="1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2" fontId="31" fillId="5" borderId="12" xfId="0" applyNumberFormat="1" applyFont="1" applyFill="1" applyBorder="1" applyAlignment="1">
      <alignment horizontal="center"/>
    </xf>
    <xf numFmtId="2" fontId="31" fillId="8" borderId="12" xfId="0" applyNumberFormat="1" applyFont="1" applyFill="1" applyBorder="1" applyAlignment="1">
      <alignment horizontal="center"/>
    </xf>
    <xf numFmtId="2" fontId="12" fillId="5" borderId="19" xfId="1" applyNumberFormat="1" applyFont="1" applyFill="1" applyBorder="1" applyAlignment="1">
      <alignment horizontal="center"/>
    </xf>
    <xf numFmtId="2" fontId="12" fillId="8" borderId="18" xfId="1" applyNumberFormat="1" applyFont="1" applyFill="1" applyBorder="1" applyAlignment="1">
      <alignment horizontal="center"/>
    </xf>
    <xf numFmtId="2" fontId="12" fillId="8" borderId="19" xfId="1" applyNumberFormat="1" applyFont="1" applyFill="1" applyBorder="1" applyAlignment="1">
      <alignment horizontal="center"/>
    </xf>
    <xf numFmtId="2" fontId="31" fillId="5" borderId="18" xfId="0" applyNumberFormat="1" applyFont="1" applyFill="1" applyBorder="1" applyAlignment="1">
      <alignment horizontal="center"/>
    </xf>
    <xf numFmtId="2" fontId="31" fillId="5" borderId="19" xfId="0" applyNumberFormat="1" applyFont="1" applyFill="1" applyBorder="1" applyAlignment="1">
      <alignment horizontal="center"/>
    </xf>
    <xf numFmtId="2" fontId="31" fillId="8" borderId="18" xfId="0" applyNumberFormat="1" applyFont="1" applyFill="1" applyBorder="1" applyAlignment="1">
      <alignment horizontal="center"/>
    </xf>
    <xf numFmtId="2" fontId="31" fillId="8" borderId="19" xfId="0" applyNumberFormat="1" applyFont="1" applyFill="1" applyBorder="1" applyAlignment="1">
      <alignment horizontal="center"/>
    </xf>
    <xf numFmtId="2" fontId="33" fillId="5" borderId="19" xfId="0" applyNumberFormat="1" applyFont="1" applyFill="1" applyBorder="1" applyAlignment="1">
      <alignment horizontal="center"/>
    </xf>
    <xf numFmtId="2" fontId="33" fillId="8" borderId="18" xfId="0" applyNumberFormat="1" applyFont="1" applyFill="1" applyBorder="1" applyAlignment="1">
      <alignment horizontal="center"/>
    </xf>
    <xf numFmtId="2" fontId="33" fillId="8" borderId="19" xfId="0" applyNumberFormat="1" applyFont="1" applyFill="1" applyBorder="1" applyAlignment="1">
      <alignment horizontal="center"/>
    </xf>
    <xf numFmtId="2" fontId="15" fillId="8" borderId="18" xfId="1" applyNumberFormat="1" applyFont="1" applyFill="1" applyBorder="1" applyAlignment="1">
      <alignment horizontal="center"/>
    </xf>
    <xf numFmtId="2" fontId="15" fillId="8" borderId="19" xfId="1" applyNumberFormat="1" applyFont="1" applyFill="1" applyBorder="1" applyAlignment="1">
      <alignment horizontal="center"/>
    </xf>
    <xf numFmtId="4" fontId="8" fillId="6" borderId="13" xfId="0" applyNumberFormat="1" applyFont="1" applyFill="1" applyBorder="1" applyAlignment="1">
      <alignment horizontal="center" vertical="center"/>
    </xf>
    <xf numFmtId="4" fontId="10" fillId="6" borderId="13" xfId="0" applyNumberFormat="1" applyFont="1" applyFill="1" applyBorder="1" applyAlignment="1">
      <alignment horizontal="center" vertical="center"/>
    </xf>
    <xf numFmtId="4" fontId="8" fillId="8" borderId="13" xfId="0" applyNumberFormat="1" applyFont="1" applyFill="1" applyBorder="1" applyAlignment="1">
      <alignment horizontal="center" vertical="center"/>
    </xf>
    <xf numFmtId="4" fontId="12" fillId="7" borderId="13" xfId="0" applyNumberFormat="1" applyFont="1" applyFill="1" applyBorder="1" applyAlignment="1">
      <alignment horizontal="center" vertical="center"/>
    </xf>
    <xf numFmtId="4" fontId="10" fillId="7" borderId="13" xfId="0" applyNumberFormat="1" applyFont="1" applyFill="1" applyBorder="1" applyAlignment="1">
      <alignment horizontal="center" vertical="center"/>
    </xf>
    <xf numFmtId="4" fontId="12" fillId="6" borderId="13" xfId="0" applyNumberFormat="1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/>
    </xf>
    <xf numFmtId="4" fontId="8" fillId="6" borderId="13" xfId="0" applyNumberFormat="1" applyFont="1" applyFill="1" applyBorder="1" applyAlignment="1">
      <alignment horizontal="center" vertical="center" wrapText="1"/>
    </xf>
    <xf numFmtId="4" fontId="8" fillId="0" borderId="37" xfId="0" applyNumberFormat="1" applyFont="1" applyBorder="1" applyAlignment="1">
      <alignment horizontal="center" vertical="center"/>
    </xf>
    <xf numFmtId="2" fontId="31" fillId="8" borderId="18" xfId="0" applyNumberFormat="1" applyFont="1" applyFill="1" applyBorder="1" applyAlignment="1"/>
    <xf numFmtId="2" fontId="31" fillId="8" borderId="19" xfId="0" applyNumberFormat="1" applyFont="1" applyFill="1" applyBorder="1" applyAlignment="1"/>
    <xf numFmtId="2" fontId="34" fillId="5" borderId="18" xfId="0" applyNumberFormat="1" applyFont="1" applyFill="1" applyBorder="1" applyAlignment="1">
      <alignment horizontal="center"/>
    </xf>
    <xf numFmtId="2" fontId="34" fillId="5" borderId="19" xfId="0" applyNumberFormat="1" applyFont="1" applyFill="1" applyBorder="1" applyAlignment="1">
      <alignment horizontal="center"/>
    </xf>
    <xf numFmtId="2" fontId="35" fillId="5" borderId="18" xfId="0" applyNumberFormat="1" applyFont="1" applyFill="1" applyBorder="1" applyAlignment="1">
      <alignment horizontal="center"/>
    </xf>
    <xf numFmtId="2" fontId="35" fillId="5" borderId="19" xfId="0" applyNumberFormat="1" applyFont="1" applyFill="1" applyBorder="1" applyAlignment="1">
      <alignment horizontal="center"/>
    </xf>
    <xf numFmtId="2" fontId="36" fillId="5" borderId="18" xfId="0" applyNumberFormat="1" applyFont="1" applyFill="1" applyBorder="1" applyAlignment="1">
      <alignment horizontal="center"/>
    </xf>
    <xf numFmtId="2" fontId="36" fillId="5" borderId="19" xfId="0" applyNumberFormat="1" applyFont="1" applyFill="1" applyBorder="1" applyAlignment="1">
      <alignment horizontal="center"/>
    </xf>
    <xf numFmtId="2" fontId="36" fillId="8" borderId="18" xfId="0" applyNumberFormat="1" applyFont="1" applyFill="1" applyBorder="1" applyAlignment="1">
      <alignment horizontal="center"/>
    </xf>
    <xf numFmtId="2" fontId="36" fillId="8" borderId="19" xfId="0" applyNumberFormat="1" applyFont="1" applyFill="1" applyBorder="1" applyAlignment="1">
      <alignment horizontal="center"/>
    </xf>
    <xf numFmtId="2" fontId="12" fillId="5" borderId="24" xfId="1" applyNumberFormat="1" applyFont="1" applyFill="1" applyBorder="1" applyAlignment="1">
      <alignment horizontal="center"/>
    </xf>
    <xf numFmtId="2" fontId="12" fillId="5" borderId="25" xfId="1" applyNumberFormat="1" applyFont="1" applyFill="1" applyBorder="1" applyAlignment="1">
      <alignment horizontal="center"/>
    </xf>
    <xf numFmtId="2" fontId="31" fillId="5" borderId="0" xfId="0" applyNumberFormat="1" applyFont="1" applyFill="1"/>
    <xf numFmtId="2" fontId="32" fillId="5" borderId="0" xfId="1" applyNumberFormat="1" applyFont="1" applyFill="1" applyAlignment="1">
      <alignment horizontal="center"/>
    </xf>
    <xf numFmtId="2" fontId="33" fillId="5" borderId="0" xfId="0" applyNumberFormat="1" applyFont="1" applyFill="1"/>
    <xf numFmtId="2" fontId="31" fillId="8" borderId="29" xfId="0" applyNumberFormat="1" applyFont="1" applyFill="1" applyBorder="1" applyAlignment="1">
      <alignment horizontal="center"/>
    </xf>
    <xf numFmtId="2" fontId="31" fillId="5" borderId="32" xfId="0" applyNumberFormat="1" applyFont="1" applyFill="1" applyBorder="1" applyAlignment="1">
      <alignment horizontal="center"/>
    </xf>
    <xf numFmtId="2" fontId="31" fillId="5" borderId="31" xfId="0" applyNumberFormat="1" applyFont="1" applyFill="1" applyBorder="1" applyAlignment="1">
      <alignment horizontal="center"/>
    </xf>
    <xf numFmtId="2" fontId="31" fillId="5" borderId="24" xfId="0" applyNumberFormat="1" applyFont="1" applyFill="1" applyBorder="1" applyAlignment="1">
      <alignment horizontal="center"/>
    </xf>
    <xf numFmtId="2" fontId="31" fillId="5" borderId="25" xfId="0" applyNumberFormat="1" applyFont="1" applyFill="1" applyBorder="1" applyAlignment="1">
      <alignment horizontal="center"/>
    </xf>
    <xf numFmtId="2" fontId="36" fillId="5" borderId="12" xfId="0" applyNumberFormat="1" applyFont="1" applyFill="1" applyBorder="1" applyAlignment="1">
      <alignment horizontal="center"/>
    </xf>
    <xf numFmtId="2" fontId="36" fillId="8" borderId="12" xfId="0" applyNumberFormat="1" applyFont="1" applyFill="1" applyBorder="1" applyAlignment="1">
      <alignment horizontal="center"/>
    </xf>
    <xf numFmtId="2" fontId="12" fillId="5" borderId="23" xfId="1" applyNumberFormat="1" applyFont="1" applyFill="1" applyBorder="1" applyAlignment="1">
      <alignment horizontal="center"/>
    </xf>
    <xf numFmtId="2" fontId="31" fillId="8" borderId="14" xfId="0" applyNumberFormat="1" applyFont="1" applyFill="1" applyBorder="1" applyAlignment="1">
      <alignment horizontal="center"/>
    </xf>
    <xf numFmtId="2" fontId="31" fillId="8" borderId="26" xfId="0" applyNumberFormat="1" applyFont="1" applyFill="1" applyBorder="1" applyAlignment="1">
      <alignment horizontal="center"/>
    </xf>
    <xf numFmtId="2" fontId="31" fillId="8" borderId="17" xfId="0" applyNumberFormat="1" applyFont="1" applyFill="1" applyBorder="1" applyAlignment="1">
      <alignment horizontal="center"/>
    </xf>
    <xf numFmtId="2" fontId="31" fillId="8" borderId="16" xfId="0" applyNumberFormat="1" applyFont="1" applyFill="1" applyBorder="1" applyAlignment="1">
      <alignment horizontal="center"/>
    </xf>
    <xf numFmtId="2" fontId="31" fillId="8" borderId="33" xfId="0" applyNumberFormat="1" applyFont="1" applyFill="1" applyBorder="1" applyAlignment="1">
      <alignment horizontal="center"/>
    </xf>
    <xf numFmtId="2" fontId="31" fillId="5" borderId="22" xfId="0" applyNumberFormat="1" applyFont="1" applyFill="1" applyBorder="1" applyAlignment="1">
      <alignment horizontal="center"/>
    </xf>
    <xf numFmtId="2" fontId="31" fillId="5" borderId="16" xfId="0" applyNumberFormat="1" applyFont="1" applyFill="1" applyBorder="1" applyAlignment="1">
      <alignment horizontal="center"/>
    </xf>
    <xf numFmtId="2" fontId="31" fillId="5" borderId="26" xfId="0" applyNumberFormat="1" applyFont="1" applyFill="1" applyBorder="1" applyAlignment="1">
      <alignment horizontal="center"/>
    </xf>
    <xf numFmtId="2" fontId="31" fillId="5" borderId="17" xfId="0" applyNumberFormat="1" applyFont="1" applyFill="1" applyBorder="1" applyAlignment="1">
      <alignment horizontal="center"/>
    </xf>
    <xf numFmtId="2" fontId="31" fillId="8" borderId="31" xfId="0" applyNumberFormat="1" applyFont="1" applyFill="1" applyBorder="1" applyAlignment="1">
      <alignment horizontal="center"/>
    </xf>
    <xf numFmtId="4" fontId="38" fillId="0" borderId="3" xfId="0" applyNumberFormat="1" applyFont="1" applyBorder="1" applyAlignment="1">
      <alignment horizontal="center" vertical="center" wrapText="1"/>
    </xf>
    <xf numFmtId="4" fontId="38" fillId="0" borderId="4" xfId="0" applyNumberFormat="1" applyFont="1" applyBorder="1" applyAlignment="1">
      <alignment horizontal="center" vertical="center" wrapText="1"/>
    </xf>
    <xf numFmtId="4" fontId="14" fillId="3" borderId="4" xfId="0" applyNumberFormat="1" applyFont="1" applyFill="1" applyBorder="1" applyAlignment="1">
      <alignment horizontal="center" vertical="center" wrapText="1"/>
    </xf>
    <xf numFmtId="4" fontId="23" fillId="0" borderId="4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23" fillId="3" borderId="4" xfId="0" applyFont="1" applyFill="1" applyBorder="1" applyAlignment="1">
      <alignment horizontal="left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wrapText="1"/>
    </xf>
    <xf numFmtId="4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7" fillId="0" borderId="39" xfId="0" applyFont="1" applyBorder="1" applyAlignment="1">
      <alignment horizontal="center" wrapText="1"/>
    </xf>
    <xf numFmtId="0" fontId="37" fillId="0" borderId="40" xfId="0" applyFont="1" applyBorder="1" applyAlignment="1">
      <alignment horizontal="center" wrapText="1"/>
    </xf>
    <xf numFmtId="0" fontId="14" fillId="3" borderId="4" xfId="0" applyFont="1" applyFill="1" applyBorder="1" applyAlignment="1">
      <alignment vertical="center" wrapText="1"/>
    </xf>
    <xf numFmtId="4" fontId="23" fillId="3" borderId="4" xfId="0" applyNumberFormat="1" applyFont="1" applyFill="1" applyBorder="1" applyAlignment="1">
      <alignment horizontal="center" vertical="center" wrapText="1"/>
    </xf>
    <xf numFmtId="4" fontId="23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right" vertical="center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 wrapText="1"/>
    </xf>
    <xf numFmtId="4" fontId="38" fillId="6" borderId="2" xfId="0" applyNumberFormat="1" applyFont="1" applyFill="1" applyBorder="1" applyAlignment="1">
      <alignment horizontal="center" vertical="center" wrapText="1"/>
    </xf>
    <xf numFmtId="4" fontId="38" fillId="6" borderId="3" xfId="0" applyNumberFormat="1" applyFont="1" applyFill="1" applyBorder="1" applyAlignment="1">
      <alignment horizontal="center" vertical="center" wrapText="1"/>
    </xf>
    <xf numFmtId="4" fontId="38" fillId="6" borderId="4" xfId="0" applyNumberFormat="1" applyFont="1" applyFill="1" applyBorder="1" applyAlignment="1">
      <alignment horizontal="center" vertical="center" wrapText="1"/>
    </xf>
    <xf numFmtId="4" fontId="38" fillId="6" borderId="2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Alignment="1">
      <alignment wrapText="1"/>
    </xf>
    <xf numFmtId="4" fontId="0" fillId="0" borderId="0" xfId="0" applyNumberFormat="1" applyFont="1"/>
    <xf numFmtId="4" fontId="9" fillId="0" borderId="0" xfId="0" applyNumberFormat="1" applyFont="1"/>
    <xf numFmtId="0" fontId="0" fillId="0" borderId="0" xfId="0" applyFont="1" applyAlignment="1">
      <alignment wrapText="1"/>
    </xf>
    <xf numFmtId="0" fontId="40" fillId="0" borderId="1" xfId="0" applyFont="1" applyBorder="1" applyAlignment="1">
      <alignment horizontal="center" wrapText="1"/>
    </xf>
    <xf numFmtId="0" fontId="40" fillId="0" borderId="39" xfId="0" applyFont="1" applyBorder="1" applyAlignment="1">
      <alignment horizontal="center" wrapText="1"/>
    </xf>
    <xf numFmtId="0" fontId="40" fillId="0" borderId="40" xfId="0" applyFont="1" applyBorder="1" applyAlignment="1">
      <alignment horizontal="center" wrapText="1"/>
    </xf>
    <xf numFmtId="0" fontId="41" fillId="0" borderId="1" xfId="0" applyFont="1" applyBorder="1" applyAlignment="1">
      <alignment horizontal="center" wrapText="1"/>
    </xf>
    <xf numFmtId="0" fontId="23" fillId="0" borderId="44" xfId="0" applyFont="1" applyBorder="1" applyAlignment="1">
      <alignment vertical="center" wrapText="1"/>
    </xf>
    <xf numFmtId="4" fontId="23" fillId="0" borderId="44" xfId="0" applyNumberFormat="1" applyFont="1" applyBorder="1" applyAlignment="1">
      <alignment horizontal="center" vertical="center" wrapText="1"/>
    </xf>
    <xf numFmtId="0" fontId="41" fillId="0" borderId="39" xfId="0" applyFont="1" applyBorder="1" applyAlignment="1">
      <alignment horizontal="center" wrapText="1"/>
    </xf>
    <xf numFmtId="0" fontId="23" fillId="0" borderId="34" xfId="0" applyFont="1" applyBorder="1" applyAlignment="1">
      <alignment horizontal="left" vertical="center" wrapText="1"/>
    </xf>
    <xf numFmtId="0" fontId="14" fillId="3" borderId="34" xfId="0" applyFont="1" applyFill="1" applyBorder="1" applyAlignment="1">
      <alignment horizontal="left" vertical="center" wrapText="1"/>
    </xf>
    <xf numFmtId="4" fontId="38" fillId="0" borderId="34" xfId="0" applyNumberFormat="1" applyFont="1" applyBorder="1" applyAlignment="1">
      <alignment horizontal="center" vertical="center" wrapText="1"/>
    </xf>
    <xf numFmtId="4" fontId="23" fillId="0" borderId="34" xfId="0" applyNumberFormat="1" applyFont="1" applyBorder="1" applyAlignment="1">
      <alignment horizontal="center" vertical="center" wrapText="1"/>
    </xf>
    <xf numFmtId="0" fontId="41" fillId="0" borderId="40" xfId="0" applyFont="1" applyBorder="1" applyAlignment="1">
      <alignment horizontal="center" wrapText="1"/>
    </xf>
    <xf numFmtId="4" fontId="38" fillId="6" borderId="46" xfId="0" applyNumberFormat="1" applyFont="1" applyFill="1" applyBorder="1" applyAlignment="1">
      <alignment horizontal="center" vertical="center" wrapText="1"/>
    </xf>
    <xf numFmtId="4" fontId="38" fillId="6" borderId="51" xfId="0" applyNumberFormat="1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vertical="center" wrapText="1"/>
    </xf>
    <xf numFmtId="0" fontId="14" fillId="3" borderId="44" xfId="0" applyFont="1" applyFill="1" applyBorder="1" applyAlignment="1">
      <alignment horizontal="left" vertical="center" wrapText="1"/>
    </xf>
    <xf numFmtId="4" fontId="14" fillId="3" borderId="34" xfId="0" applyNumberFormat="1" applyFont="1" applyFill="1" applyBorder="1" applyAlignment="1">
      <alignment horizontal="center" vertical="center" wrapText="1"/>
    </xf>
    <xf numFmtId="0" fontId="38" fillId="6" borderId="50" xfId="0" applyFont="1" applyFill="1" applyBorder="1" applyAlignment="1">
      <alignment horizontal="center" vertical="center" wrapText="1"/>
    </xf>
    <xf numFmtId="0" fontId="38" fillId="6" borderId="51" xfId="0" applyFont="1" applyFill="1" applyBorder="1" applyAlignment="1">
      <alignment horizontal="center" vertical="center" wrapText="1"/>
    </xf>
    <xf numFmtId="0" fontId="43" fillId="9" borderId="56" xfId="0" applyFont="1" applyFill="1" applyBorder="1" applyAlignment="1">
      <alignment horizontal="center" vertical="center" wrapText="1"/>
    </xf>
    <xf numFmtId="0" fontId="44" fillId="0" borderId="46" xfId="0" applyFont="1" applyBorder="1" applyAlignment="1">
      <alignment horizontal="left" vertical="center" wrapText="1"/>
    </xf>
    <xf numFmtId="0" fontId="44" fillId="0" borderId="4" xfId="0" applyFont="1" applyBorder="1" applyAlignment="1">
      <alignment horizontal="left" vertical="center" wrapText="1"/>
    </xf>
    <xf numFmtId="0" fontId="44" fillId="0" borderId="51" xfId="0" applyFont="1" applyBorder="1" applyAlignment="1">
      <alignment horizontal="left" vertical="center" wrapText="1"/>
    </xf>
    <xf numFmtId="0" fontId="43" fillId="9" borderId="55" xfId="0" applyFont="1" applyFill="1" applyBorder="1" applyAlignment="1">
      <alignment horizontal="center" vertical="center"/>
    </xf>
    <xf numFmtId="0" fontId="43" fillId="9" borderId="56" xfId="0" applyFont="1" applyFill="1" applyBorder="1" applyAlignment="1">
      <alignment horizontal="center" vertical="center"/>
    </xf>
    <xf numFmtId="0" fontId="43" fillId="10" borderId="56" xfId="0" applyFont="1" applyFill="1" applyBorder="1" applyAlignment="1">
      <alignment horizontal="center" vertical="center"/>
    </xf>
    <xf numFmtId="0" fontId="42" fillId="10" borderId="56" xfId="0" applyFont="1" applyFill="1" applyBorder="1" applyAlignment="1">
      <alignment horizontal="center" vertical="center"/>
    </xf>
    <xf numFmtId="0" fontId="42" fillId="10" borderId="57" xfId="0" applyFont="1" applyFill="1" applyBorder="1" applyAlignment="1">
      <alignment horizontal="center" vertical="center"/>
    </xf>
    <xf numFmtId="0" fontId="44" fillId="0" borderId="45" xfId="0" applyFont="1" applyBorder="1" applyAlignment="1">
      <alignment horizontal="center" vertical="center"/>
    </xf>
    <xf numFmtId="4" fontId="44" fillId="0" borderId="46" xfId="0" applyNumberFormat="1" applyFont="1" applyBorder="1" applyAlignment="1">
      <alignment horizontal="center" vertical="center"/>
    </xf>
    <xf numFmtId="0" fontId="44" fillId="0" borderId="46" xfId="0" applyFont="1" applyBorder="1" applyAlignment="1">
      <alignment horizontal="center" vertical="center"/>
    </xf>
    <xf numFmtId="0" fontId="45" fillId="0" borderId="46" xfId="0" applyFont="1" applyBorder="1" applyAlignment="1"/>
    <xf numFmtId="0" fontId="45" fillId="0" borderId="47" xfId="0" applyFont="1" applyBorder="1" applyAlignment="1"/>
    <xf numFmtId="0" fontId="44" fillId="0" borderId="58" xfId="0" applyFont="1" applyBorder="1" applyAlignment="1">
      <alignment horizontal="center" vertical="center"/>
    </xf>
    <xf numFmtId="4" fontId="44" fillId="0" borderId="4" xfId="0" applyNumberFormat="1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45" fillId="0" borderId="34" xfId="0" applyFont="1" applyBorder="1" applyAlignment="1"/>
    <xf numFmtId="0" fontId="45" fillId="0" borderId="59" xfId="0" applyFont="1" applyBorder="1" applyAlignment="1"/>
    <xf numFmtId="3" fontId="44" fillId="0" borderId="4" xfId="0" applyNumberFormat="1" applyFont="1" applyBorder="1" applyAlignment="1">
      <alignment horizontal="center" vertical="center"/>
    </xf>
    <xf numFmtId="0" fontId="44" fillId="0" borderId="50" xfId="0" applyFont="1" applyBorder="1" applyAlignment="1">
      <alignment horizontal="center" vertical="center"/>
    </xf>
    <xf numFmtId="3" fontId="44" fillId="0" borderId="51" xfId="0" applyNumberFormat="1" applyFont="1" applyBorder="1" applyAlignment="1">
      <alignment horizontal="center" vertical="center"/>
    </xf>
    <xf numFmtId="0" fontId="44" fillId="0" borderId="51" xfId="0" applyFont="1" applyBorder="1" applyAlignment="1">
      <alignment horizontal="center" vertical="center"/>
    </xf>
    <xf numFmtId="0" fontId="45" fillId="0" borderId="60" xfId="0" applyFont="1" applyBorder="1" applyAlignment="1"/>
    <xf numFmtId="0" fontId="45" fillId="0" borderId="61" xfId="0" applyFont="1" applyBorder="1" applyAlignment="1"/>
    <xf numFmtId="0" fontId="0" fillId="5" borderId="62" xfId="0" applyFill="1" applyBorder="1" applyAlignmen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7" fillId="6" borderId="46" xfId="0" applyFont="1" applyFill="1" applyBorder="1" applyAlignment="1">
      <alignment horizontal="center" vertical="center" textRotation="255" wrapText="1"/>
    </xf>
    <xf numFmtId="0" fontId="37" fillId="6" borderId="4" xfId="0" applyFont="1" applyFill="1" applyBorder="1" applyAlignment="1">
      <alignment horizontal="center" vertical="center" textRotation="255" wrapText="1"/>
    </xf>
    <xf numFmtId="0" fontId="37" fillId="6" borderId="51" xfId="0" applyFont="1" applyFill="1" applyBorder="1" applyAlignment="1">
      <alignment horizontal="center" vertical="center" textRotation="255" wrapText="1"/>
    </xf>
    <xf numFmtId="0" fontId="37" fillId="6" borderId="47" xfId="0" applyFont="1" applyFill="1" applyBorder="1" applyAlignment="1">
      <alignment horizontal="center" vertical="center" textRotation="255" wrapText="1"/>
    </xf>
    <xf numFmtId="0" fontId="37" fillId="6" borderId="49" xfId="0" applyFont="1" applyFill="1" applyBorder="1" applyAlignment="1">
      <alignment horizontal="center" vertical="center" textRotation="255" wrapText="1"/>
    </xf>
    <xf numFmtId="0" fontId="37" fillId="6" borderId="52" xfId="0" applyFont="1" applyFill="1" applyBorder="1" applyAlignment="1">
      <alignment horizontal="center" vertical="center" textRotation="255" wrapText="1"/>
    </xf>
    <xf numFmtId="0" fontId="40" fillId="6" borderId="46" xfId="0" applyFont="1" applyFill="1" applyBorder="1" applyAlignment="1">
      <alignment horizontal="center" vertical="center" textRotation="255" wrapText="1"/>
    </xf>
    <xf numFmtId="0" fontId="40" fillId="6" borderId="4" xfId="0" applyFont="1" applyFill="1" applyBorder="1" applyAlignment="1">
      <alignment horizontal="center" vertical="center" textRotation="255" wrapText="1"/>
    </xf>
    <xf numFmtId="0" fontId="40" fillId="6" borderId="51" xfId="0" applyFont="1" applyFill="1" applyBorder="1" applyAlignment="1">
      <alignment horizontal="center" vertical="center" textRotation="255" wrapText="1"/>
    </xf>
    <xf numFmtId="0" fontId="40" fillId="6" borderId="47" xfId="0" applyFont="1" applyFill="1" applyBorder="1" applyAlignment="1">
      <alignment horizontal="center" vertical="center" textRotation="255" wrapText="1"/>
    </xf>
    <xf numFmtId="0" fontId="40" fillId="6" borderId="49" xfId="0" applyFont="1" applyFill="1" applyBorder="1" applyAlignment="1">
      <alignment horizontal="center" vertical="center" textRotation="255" wrapText="1"/>
    </xf>
    <xf numFmtId="0" fontId="40" fillId="6" borderId="52" xfId="0" applyFont="1" applyFill="1" applyBorder="1" applyAlignment="1">
      <alignment horizontal="center" vertical="center" textRotation="255" wrapText="1"/>
    </xf>
    <xf numFmtId="0" fontId="37" fillId="6" borderId="53" xfId="0" applyFont="1" applyFill="1" applyBorder="1" applyAlignment="1">
      <alignment horizontal="center" vertical="center" textRotation="90" wrapText="1"/>
    </xf>
    <xf numFmtId="0" fontId="37" fillId="6" borderId="1" xfId="0" applyFont="1" applyFill="1" applyBorder="1" applyAlignment="1">
      <alignment horizontal="center" vertical="center" textRotation="90" wrapText="1"/>
    </xf>
    <xf numFmtId="0" fontId="37" fillId="6" borderId="54" xfId="0" applyFont="1" applyFill="1" applyBorder="1" applyAlignment="1">
      <alignment horizontal="center" vertical="center" textRotation="90" wrapText="1"/>
    </xf>
    <xf numFmtId="0" fontId="37" fillId="6" borderId="36" xfId="0" applyFont="1" applyFill="1" applyBorder="1" applyAlignment="1">
      <alignment horizontal="center" vertical="center" textRotation="90" wrapText="1"/>
    </xf>
    <xf numFmtId="0" fontId="37" fillId="6" borderId="19" xfId="0" applyFont="1" applyFill="1" applyBorder="1" applyAlignment="1">
      <alignment horizontal="center" vertical="center" textRotation="90" wrapText="1"/>
    </xf>
    <xf numFmtId="0" fontId="37" fillId="6" borderId="21" xfId="0" applyFont="1" applyFill="1" applyBorder="1" applyAlignment="1">
      <alignment horizontal="center" vertical="center" textRotation="90" wrapText="1"/>
    </xf>
    <xf numFmtId="0" fontId="38" fillId="6" borderId="48" xfId="0" applyFont="1" applyFill="1" applyBorder="1" applyAlignment="1">
      <alignment horizontal="center" vertical="center" wrapText="1"/>
    </xf>
    <xf numFmtId="0" fontId="38" fillId="6" borderId="2" xfId="0" applyFont="1" applyFill="1" applyBorder="1" applyAlignment="1">
      <alignment horizontal="center" vertical="center" wrapText="1"/>
    </xf>
    <xf numFmtId="4" fontId="38" fillId="6" borderId="2" xfId="0" applyNumberFormat="1" applyFont="1" applyFill="1" applyBorder="1" applyAlignment="1">
      <alignment horizontal="center" vertical="center" wrapText="1"/>
    </xf>
    <xf numFmtId="0" fontId="38" fillId="6" borderId="35" xfId="0" applyFont="1" applyFill="1" applyBorder="1" applyAlignment="1">
      <alignment horizontal="center" vertical="center" wrapText="1"/>
    </xf>
    <xf numFmtId="0" fontId="38" fillId="6" borderId="53" xfId="0" applyFont="1" applyFill="1" applyBorder="1" applyAlignment="1">
      <alignment horizontal="center" vertical="center" wrapText="1"/>
    </xf>
    <xf numFmtId="0" fontId="38" fillId="6" borderId="45" xfId="0" applyFont="1" applyFill="1" applyBorder="1" applyAlignment="1">
      <alignment horizontal="center" vertical="center" wrapText="1"/>
    </xf>
    <xf numFmtId="0" fontId="38" fillId="6" borderId="46" xfId="0" applyFont="1" applyFill="1" applyBorder="1" applyAlignment="1">
      <alignment horizontal="center" vertical="center" wrapText="1"/>
    </xf>
    <xf numFmtId="4" fontId="38" fillId="6" borderId="46" xfId="0" applyNumberFormat="1" applyFont="1" applyFill="1" applyBorder="1" applyAlignment="1">
      <alignment horizontal="center" vertical="center" wrapText="1"/>
    </xf>
    <xf numFmtId="0" fontId="38" fillId="6" borderId="50" xfId="0" applyFont="1" applyFill="1" applyBorder="1" applyAlignment="1">
      <alignment horizontal="center" vertical="center" wrapText="1"/>
    </xf>
    <xf numFmtId="0" fontId="38" fillId="6" borderId="51" xfId="0" applyFont="1" applyFill="1" applyBorder="1" applyAlignment="1">
      <alignment horizontal="center" vertical="center" wrapText="1"/>
    </xf>
    <xf numFmtId="0" fontId="38" fillId="6" borderId="4" xfId="0" applyFont="1" applyFill="1" applyBorder="1" applyAlignment="1">
      <alignment horizontal="center" vertical="center" wrapText="1"/>
    </xf>
    <xf numFmtId="43" fontId="39" fillId="0" borderId="1" xfId="1" applyFont="1" applyBorder="1" applyAlignment="1">
      <alignment horizontal="center" vertical="center" textRotation="90" wrapText="1"/>
    </xf>
    <xf numFmtId="43" fontId="39" fillId="0" borderId="39" xfId="1" applyFont="1" applyBorder="1" applyAlignment="1">
      <alignment horizontal="center" vertical="center" textRotation="90" wrapText="1"/>
    </xf>
    <xf numFmtId="43" fontId="39" fillId="0" borderId="42" xfId="1" applyFont="1" applyBorder="1" applyAlignment="1">
      <alignment horizontal="center"/>
    </xf>
    <xf numFmtId="43" fontId="39" fillId="0" borderId="43" xfId="1" applyFont="1" applyBorder="1" applyAlignment="1">
      <alignment horizontal="center"/>
    </xf>
    <xf numFmtId="43" fontId="39" fillId="0" borderId="41" xfId="1" applyFont="1" applyBorder="1" applyAlignment="1">
      <alignment horizontal="right" wrapText="1"/>
    </xf>
    <xf numFmtId="43" fontId="39" fillId="0" borderId="42" xfId="1" applyFont="1" applyBorder="1" applyAlignment="1">
      <alignment horizontal="right" wrapText="1"/>
    </xf>
    <xf numFmtId="0" fontId="13" fillId="8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4" fontId="8" fillId="5" borderId="4" xfId="0" applyNumberFormat="1" applyFont="1" applyFill="1" applyBorder="1" applyAlignment="1">
      <alignment horizontal="center" vertical="center"/>
    </xf>
    <xf numFmtId="4" fontId="8" fillId="5" borderId="13" xfId="0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4" fontId="8" fillId="8" borderId="4" xfId="0" applyNumberFormat="1" applyFont="1" applyFill="1" applyBorder="1" applyAlignment="1">
      <alignment horizontal="center" vertical="center"/>
    </xf>
    <xf numFmtId="4" fontId="8" fillId="8" borderId="13" xfId="0" applyNumberFormat="1" applyFont="1" applyFill="1" applyBorder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2" fontId="15" fillId="5" borderId="35" xfId="1" applyNumberFormat="1" applyFont="1" applyFill="1" applyBorder="1" applyAlignment="1">
      <alignment horizontal="center" vertical="center" textRotation="90"/>
    </xf>
    <xf numFmtId="2" fontId="15" fillId="5" borderId="36" xfId="1" applyNumberFormat="1" applyFont="1" applyFill="1" applyBorder="1" applyAlignment="1">
      <alignment horizontal="center" vertical="center" textRotation="90"/>
    </xf>
    <xf numFmtId="2" fontId="15" fillId="5" borderId="18" xfId="1" applyNumberFormat="1" applyFont="1" applyFill="1" applyBorder="1" applyAlignment="1">
      <alignment horizontal="center" vertical="center" textRotation="90"/>
    </xf>
    <xf numFmtId="2" fontId="15" fillId="5" borderId="19" xfId="1" applyNumberFormat="1" applyFont="1" applyFill="1" applyBorder="1" applyAlignment="1">
      <alignment horizontal="center" vertical="center" textRotation="90"/>
    </xf>
    <xf numFmtId="43" fontId="1" fillId="0" borderId="18" xfId="1" applyBorder="1" applyAlignment="1">
      <alignment horizontal="center" vertical="center" textRotation="90" wrapText="1"/>
    </xf>
    <xf numFmtId="43" fontId="1" fillId="0" borderId="19" xfId="1" applyBorder="1" applyAlignment="1">
      <alignment horizontal="center" vertical="center" textRotation="90" wrapText="1"/>
    </xf>
    <xf numFmtId="43" fontId="1" fillId="0" borderId="20" xfId="1" applyBorder="1" applyAlignment="1">
      <alignment horizontal="center" vertical="center" textRotation="90" wrapText="1"/>
    </xf>
    <xf numFmtId="43" fontId="1" fillId="0" borderId="21" xfId="1" applyBorder="1" applyAlignment="1">
      <alignment horizontal="center" vertical="center" textRotation="90" wrapText="1"/>
    </xf>
    <xf numFmtId="2" fontId="33" fillId="5" borderId="35" xfId="0" applyNumberFormat="1" applyFont="1" applyFill="1" applyBorder="1" applyAlignment="1">
      <alignment horizontal="center" vertical="center" textRotation="90"/>
    </xf>
    <xf numFmtId="2" fontId="33" fillId="5" borderId="36" xfId="0" applyNumberFormat="1" applyFont="1" applyFill="1" applyBorder="1" applyAlignment="1">
      <alignment horizontal="center" vertical="center" textRotation="90"/>
    </xf>
    <xf numFmtId="2" fontId="33" fillId="5" borderId="18" xfId="0" applyNumberFormat="1" applyFont="1" applyFill="1" applyBorder="1" applyAlignment="1">
      <alignment horizontal="center" vertical="center" textRotation="90"/>
    </xf>
    <xf numFmtId="2" fontId="33" fillId="5" borderId="19" xfId="0" applyNumberFormat="1" applyFont="1" applyFill="1" applyBorder="1" applyAlignment="1">
      <alignment horizontal="center" vertical="center" textRotation="90"/>
    </xf>
    <xf numFmtId="43" fontId="1" fillId="0" borderId="14" xfId="1" applyBorder="1" applyAlignment="1">
      <alignment horizontal="center" vertical="center" textRotation="90" wrapText="1"/>
    </xf>
    <xf numFmtId="43" fontId="1" fillId="0" borderId="15" xfId="1" applyBorder="1" applyAlignment="1">
      <alignment horizontal="center" vertical="center" textRotation="90" wrapText="1"/>
    </xf>
    <xf numFmtId="43" fontId="1" fillId="0" borderId="27" xfId="1" applyBorder="1" applyAlignment="1">
      <alignment horizontal="center" vertical="center" textRotation="90" wrapText="1"/>
    </xf>
    <xf numFmtId="43" fontId="1" fillId="0" borderId="28" xfId="1" applyBorder="1" applyAlignment="1">
      <alignment horizontal="center" vertical="center" textRotation="90" wrapText="1"/>
    </xf>
    <xf numFmtId="0" fontId="17" fillId="8" borderId="4" xfId="0" applyFont="1" applyFill="1" applyBorder="1" applyAlignment="1">
      <alignment horizontal="center" vertical="center"/>
    </xf>
    <xf numFmtId="2" fontId="31" fillId="5" borderId="35" xfId="0" applyNumberFormat="1" applyFont="1" applyFill="1" applyBorder="1" applyAlignment="1">
      <alignment horizontal="center" vertical="center" textRotation="90"/>
    </xf>
    <xf numFmtId="2" fontId="31" fillId="5" borderId="36" xfId="0" applyNumberFormat="1" applyFont="1" applyFill="1" applyBorder="1" applyAlignment="1">
      <alignment horizontal="center" vertical="center" textRotation="90"/>
    </xf>
    <xf numFmtId="2" fontId="31" fillId="5" borderId="18" xfId="0" applyNumberFormat="1" applyFont="1" applyFill="1" applyBorder="1" applyAlignment="1">
      <alignment horizontal="center" vertical="center" textRotation="90"/>
    </xf>
    <xf numFmtId="2" fontId="31" fillId="5" borderId="19" xfId="0" applyNumberFormat="1" applyFont="1" applyFill="1" applyBorder="1" applyAlignment="1">
      <alignment horizontal="center" vertical="center" textRotation="90"/>
    </xf>
    <xf numFmtId="43" fontId="1" fillId="0" borderId="22" xfId="1" applyBorder="1" applyAlignment="1">
      <alignment horizontal="center" vertical="center" textRotation="90" wrapText="1"/>
    </xf>
    <xf numFmtId="43" fontId="1" fillId="0" borderId="26" xfId="1" applyBorder="1" applyAlignment="1">
      <alignment horizontal="center" vertical="center" textRotation="90" wrapText="1"/>
    </xf>
    <xf numFmtId="2" fontId="31" fillId="5" borderId="38" xfId="0" applyNumberFormat="1" applyFont="1" applyFill="1" applyBorder="1" applyAlignment="1">
      <alignment horizontal="center" vertical="center" textRotation="90"/>
    </xf>
    <xf numFmtId="2" fontId="31" fillId="5" borderId="12" xfId="0" applyNumberFormat="1" applyFont="1" applyFill="1" applyBorder="1" applyAlignment="1">
      <alignment horizontal="center" vertical="center" textRotation="90"/>
    </xf>
    <xf numFmtId="43" fontId="1" fillId="0" borderId="11" xfId="1" applyBorder="1" applyAlignment="1">
      <alignment horizontal="center" vertical="center" textRotation="90" wrapText="1"/>
    </xf>
    <xf numFmtId="43" fontId="1" fillId="0" borderId="0" xfId="1" applyBorder="1" applyAlignment="1">
      <alignment horizontal="center" vertical="center" textRotation="90" wrapText="1"/>
    </xf>
    <xf numFmtId="43" fontId="1" fillId="0" borderId="30" xfId="1" applyBorder="1" applyAlignment="1">
      <alignment horizontal="center" vertical="center" textRotation="90" wrapText="1"/>
    </xf>
    <xf numFmtId="2" fontId="12" fillId="5" borderId="35" xfId="1" applyNumberFormat="1" applyFont="1" applyFill="1" applyBorder="1" applyAlignment="1">
      <alignment horizontal="center" vertical="center" textRotation="90"/>
    </xf>
    <xf numFmtId="2" fontId="12" fillId="5" borderId="36" xfId="1" applyNumberFormat="1" applyFont="1" applyFill="1" applyBorder="1" applyAlignment="1">
      <alignment horizontal="center" vertical="center" textRotation="90"/>
    </xf>
    <xf numFmtId="2" fontId="12" fillId="5" borderId="18" xfId="1" applyNumberFormat="1" applyFont="1" applyFill="1" applyBorder="1" applyAlignment="1">
      <alignment horizontal="center" vertical="center" textRotation="90"/>
    </xf>
    <xf numFmtId="2" fontId="12" fillId="5" borderId="19" xfId="1" applyNumberFormat="1" applyFont="1" applyFill="1" applyBorder="1" applyAlignment="1">
      <alignment horizontal="center" vertical="center" textRotation="90"/>
    </xf>
    <xf numFmtId="0" fontId="1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26" fillId="4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43" fontId="1" fillId="0" borderId="0" xfId="1"/>
  </cellXfs>
  <cellStyles count="3">
    <cellStyle name="Normal" xfId="0" builtinId="0"/>
    <cellStyle name="Texto Explicativo" xfId="2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168"/>
  <sheetViews>
    <sheetView topLeftCell="A160" zoomScale="110" zoomScaleNormal="110" zoomScaleSheetLayoutView="100" workbookViewId="0">
      <selection activeCell="R164" sqref="R164:R167"/>
    </sheetView>
  </sheetViews>
  <sheetFormatPr defaultRowHeight="15" x14ac:dyDescent="0.25"/>
  <cols>
    <col min="1" max="1" width="16" style="1" customWidth="1"/>
    <col min="2" max="2" width="16.28515625" style="271" customWidth="1"/>
    <col min="3" max="3" width="0.7109375" style="2" hidden="1" customWidth="1"/>
    <col min="4" max="4" width="9.28515625" style="2" customWidth="1"/>
    <col min="5" max="5" width="8.85546875" style="2" customWidth="1"/>
    <col min="6" max="6" width="7.7109375" style="2" customWidth="1"/>
    <col min="7" max="7" width="7.140625" style="2" bestFit="1" customWidth="1"/>
    <col min="8" max="14" width="3.140625" style="271" customWidth="1"/>
    <col min="15" max="15" width="2.5703125" style="3" customWidth="1"/>
    <col min="16" max="16" width="2.85546875" style="3" customWidth="1"/>
    <col min="17" max="17" width="2.42578125" style="3" customWidth="1"/>
    <col min="18" max="18" width="3.140625" style="3" customWidth="1"/>
    <col min="19" max="19" width="3.5703125" style="3" customWidth="1"/>
    <col min="20" max="20" width="6.140625" style="3" customWidth="1"/>
    <col min="21" max="22" width="11.5703125" style="3" bestFit="1" customWidth="1"/>
    <col min="23" max="23" width="10.42578125" style="3" bestFit="1" customWidth="1"/>
    <col min="24" max="24" width="11.5703125" style="3" bestFit="1" customWidth="1"/>
    <col min="25" max="60" width="6.140625" style="3" customWidth="1"/>
    <col min="61" max="1020" width="12.140625" customWidth="1"/>
  </cols>
  <sheetData>
    <row r="1" spans="1:1023" ht="57" customHeight="1" thickBot="1" x14ac:dyDescent="0.3">
      <c r="A1" s="340" t="s">
        <v>0</v>
      </c>
      <c r="B1" s="341"/>
      <c r="C1" s="341"/>
      <c r="D1" s="341"/>
      <c r="E1" s="341"/>
      <c r="F1" s="341"/>
      <c r="G1" s="341"/>
      <c r="H1" s="331" t="s">
        <v>1</v>
      </c>
      <c r="I1" s="331" t="s">
        <v>2</v>
      </c>
      <c r="J1" s="331" t="s">
        <v>3</v>
      </c>
      <c r="K1" s="331" t="s">
        <v>4</v>
      </c>
      <c r="L1" s="331" t="s">
        <v>5</v>
      </c>
      <c r="M1" s="331" t="s">
        <v>6</v>
      </c>
      <c r="N1" s="331" t="s">
        <v>7</v>
      </c>
      <c r="O1" s="331" t="s">
        <v>8</v>
      </c>
      <c r="P1" s="331" t="s">
        <v>9</v>
      </c>
      <c r="Q1" s="331" t="s">
        <v>10</v>
      </c>
      <c r="R1" s="331" t="s">
        <v>11</v>
      </c>
      <c r="S1" s="334" t="s">
        <v>12</v>
      </c>
    </row>
    <row r="2" spans="1:1023" ht="13.35" customHeight="1" thickTop="1" thickBot="1" x14ac:dyDescent="0.3">
      <c r="A2" s="337" t="s">
        <v>13</v>
      </c>
      <c r="B2" s="338"/>
      <c r="C2" s="267"/>
      <c r="D2" s="339" t="s">
        <v>1198</v>
      </c>
      <c r="E2" s="339"/>
      <c r="F2" s="339" t="s">
        <v>1199</v>
      </c>
      <c r="G2" s="339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5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</row>
    <row r="3" spans="1:1023" ht="13.35" customHeight="1" thickTop="1" x14ac:dyDescent="0.25">
      <c r="A3" s="337"/>
      <c r="B3" s="338"/>
      <c r="C3" s="265"/>
      <c r="D3" s="339"/>
      <c r="E3" s="339"/>
      <c r="F3" s="339"/>
      <c r="G3" s="339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5"/>
    </row>
    <row r="4" spans="1:1023" s="13" customFormat="1" ht="22.5" customHeight="1" thickBot="1" x14ac:dyDescent="0.3">
      <c r="A4" s="289" t="s">
        <v>16</v>
      </c>
      <c r="B4" s="290" t="s">
        <v>17</v>
      </c>
      <c r="C4" s="285"/>
      <c r="D4" s="285" t="s">
        <v>18</v>
      </c>
      <c r="E4" s="285" t="s">
        <v>19</v>
      </c>
      <c r="F4" s="285" t="s">
        <v>18</v>
      </c>
      <c r="G4" s="285" t="s">
        <v>19</v>
      </c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6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AMG4"/>
      <c r="AMH4"/>
      <c r="AMI4"/>
    </row>
    <row r="5" spans="1:1023" x14ac:dyDescent="0.25">
      <c r="A5" s="280" t="s">
        <v>20</v>
      </c>
      <c r="B5" s="280" t="s">
        <v>21</v>
      </c>
      <c r="C5" s="282">
        <v>78.400000000000006</v>
      </c>
      <c r="D5" s="282">
        <v>78</v>
      </c>
      <c r="E5" s="282" t="s">
        <v>22</v>
      </c>
      <c r="F5" s="282">
        <v>28</v>
      </c>
      <c r="G5" s="282" t="s">
        <v>22</v>
      </c>
      <c r="H5" s="252" t="s">
        <v>23</v>
      </c>
      <c r="I5" s="252" t="s">
        <v>23</v>
      </c>
      <c r="J5" s="252" t="s">
        <v>23</v>
      </c>
      <c r="K5" s="252" t="s">
        <v>23</v>
      </c>
      <c r="L5" s="252" t="s">
        <v>23</v>
      </c>
      <c r="M5" s="252"/>
      <c r="N5" s="252" t="s">
        <v>23</v>
      </c>
      <c r="O5" s="252"/>
      <c r="P5" s="252" t="s">
        <v>23</v>
      </c>
      <c r="Q5" s="252" t="s">
        <v>23</v>
      </c>
      <c r="R5" s="252" t="s">
        <v>23</v>
      </c>
      <c r="S5" s="252" t="s">
        <v>23</v>
      </c>
    </row>
    <row r="6" spans="1:1023" ht="25.5" customHeight="1" thickBot="1" x14ac:dyDescent="0.3">
      <c r="A6" s="287" t="s">
        <v>24</v>
      </c>
      <c r="B6" s="287" t="s">
        <v>25</v>
      </c>
      <c r="C6" s="277">
        <v>128.44999999999999</v>
      </c>
      <c r="D6" s="277" t="s">
        <v>22</v>
      </c>
      <c r="E6" s="277" t="s">
        <v>22</v>
      </c>
      <c r="F6" s="277" t="s">
        <v>22</v>
      </c>
      <c r="G6" s="277">
        <v>420</v>
      </c>
      <c r="H6" s="251" t="s">
        <v>23</v>
      </c>
      <c r="I6" s="251" t="s">
        <v>23</v>
      </c>
      <c r="J6" s="251" t="s">
        <v>23</v>
      </c>
      <c r="K6" s="251" t="s">
        <v>23</v>
      </c>
      <c r="L6" s="251"/>
      <c r="M6" s="251" t="s">
        <v>23</v>
      </c>
      <c r="N6" s="251"/>
      <c r="O6" s="251" t="s">
        <v>23</v>
      </c>
      <c r="P6" s="251"/>
      <c r="Q6" s="251"/>
      <c r="R6" s="251" t="s">
        <v>23</v>
      </c>
      <c r="S6" s="251" t="s">
        <v>23</v>
      </c>
    </row>
    <row r="7" spans="1:1023" ht="13.35" customHeight="1" thickBot="1" x14ac:dyDescent="0.3">
      <c r="A7" s="342" t="s">
        <v>13</v>
      </c>
      <c r="B7" s="343"/>
      <c r="C7" s="284"/>
      <c r="D7" s="344" t="s">
        <v>1198</v>
      </c>
      <c r="E7" s="344"/>
      <c r="F7" s="344" t="s">
        <v>1199</v>
      </c>
      <c r="G7" s="344"/>
      <c r="H7" s="319" t="s">
        <v>1200</v>
      </c>
      <c r="I7" s="319" t="s">
        <v>1201</v>
      </c>
      <c r="J7" s="319" t="s">
        <v>1202</v>
      </c>
      <c r="K7" s="319" t="s">
        <v>1203</v>
      </c>
      <c r="L7" s="319" t="s">
        <v>1204</v>
      </c>
      <c r="M7" s="319" t="s">
        <v>1205</v>
      </c>
      <c r="N7" s="319" t="s">
        <v>1206</v>
      </c>
      <c r="O7" s="319" t="s">
        <v>1207</v>
      </c>
      <c r="P7" s="319" t="s">
        <v>1208</v>
      </c>
      <c r="Q7" s="319" t="s">
        <v>1209</v>
      </c>
      <c r="R7" s="319" t="s">
        <v>1210</v>
      </c>
      <c r="S7" s="322" t="s">
        <v>1211</v>
      </c>
    </row>
    <row r="8" spans="1:1023" ht="13.35" customHeight="1" thickTop="1" x14ac:dyDescent="0.25">
      <c r="A8" s="337"/>
      <c r="B8" s="338"/>
      <c r="C8" s="265"/>
      <c r="D8" s="339"/>
      <c r="E8" s="339"/>
      <c r="F8" s="339"/>
      <c r="G8" s="339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3"/>
    </row>
    <row r="9" spans="1:1023" s="13" customFormat="1" ht="22.5" customHeight="1" thickBot="1" x14ac:dyDescent="0.3">
      <c r="A9" s="289" t="s">
        <v>26</v>
      </c>
      <c r="B9" s="290" t="s">
        <v>17</v>
      </c>
      <c r="C9" s="285"/>
      <c r="D9" s="285" t="s">
        <v>18</v>
      </c>
      <c r="E9" s="285" t="s">
        <v>19</v>
      </c>
      <c r="F9" s="285" t="s">
        <v>18</v>
      </c>
      <c r="G9" s="285" t="s">
        <v>19</v>
      </c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4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AMG9"/>
      <c r="AMH9"/>
      <c r="AMI9"/>
    </row>
    <row r="10" spans="1:1023" ht="16.5" customHeight="1" x14ac:dyDescent="0.25">
      <c r="A10" s="280" t="s">
        <v>27</v>
      </c>
      <c r="B10" s="280" t="s">
        <v>28</v>
      </c>
      <c r="C10" s="288">
        <v>300</v>
      </c>
      <c r="D10" s="249" t="s">
        <v>22</v>
      </c>
      <c r="E10" s="282">
        <v>300</v>
      </c>
      <c r="F10" s="288" t="s">
        <v>22</v>
      </c>
      <c r="G10" s="288" t="s">
        <v>22</v>
      </c>
      <c r="H10" s="252" t="s">
        <v>23</v>
      </c>
      <c r="I10" s="252" t="s">
        <v>23</v>
      </c>
      <c r="J10" s="252" t="s">
        <v>23</v>
      </c>
      <c r="K10" s="252" t="s">
        <v>23</v>
      </c>
      <c r="L10" s="252"/>
      <c r="M10" s="252" t="s">
        <v>23</v>
      </c>
      <c r="N10" s="252"/>
      <c r="O10" s="252" t="s">
        <v>23</v>
      </c>
      <c r="P10" s="252"/>
      <c r="Q10" s="252"/>
      <c r="R10" s="252" t="s">
        <v>23</v>
      </c>
      <c r="S10" s="252" t="s">
        <v>23</v>
      </c>
      <c r="W10" s="269"/>
      <c r="X10" s="269"/>
    </row>
    <row r="11" spans="1:1023" ht="23.25" customHeight="1" thickBot="1" x14ac:dyDescent="0.3">
      <c r="A11" s="287" t="s">
        <v>29</v>
      </c>
      <c r="B11" s="287" t="s">
        <v>30</v>
      </c>
      <c r="C11" s="277">
        <v>4380</v>
      </c>
      <c r="D11" s="277">
        <v>4380</v>
      </c>
      <c r="E11" s="277" t="s">
        <v>22</v>
      </c>
      <c r="F11" s="277" t="s">
        <v>22</v>
      </c>
      <c r="G11" s="277" t="s">
        <v>22</v>
      </c>
      <c r="H11" s="251" t="s">
        <v>23</v>
      </c>
      <c r="I11" s="251"/>
      <c r="J11" s="251" t="s">
        <v>23</v>
      </c>
      <c r="K11" s="251"/>
      <c r="L11" s="251"/>
      <c r="M11" s="251" t="s">
        <v>23</v>
      </c>
      <c r="N11" s="251"/>
      <c r="O11" s="251"/>
      <c r="P11" s="251" t="s">
        <v>23</v>
      </c>
      <c r="Q11" s="251"/>
      <c r="R11" s="251" t="s">
        <v>23</v>
      </c>
      <c r="S11" s="251"/>
      <c r="U11" s="269"/>
      <c r="V11" s="269"/>
      <c r="W11" s="269"/>
      <c r="X11" s="269"/>
    </row>
    <row r="12" spans="1:1023" ht="13.35" customHeight="1" thickBot="1" x14ac:dyDescent="0.3">
      <c r="A12" s="342" t="s">
        <v>31</v>
      </c>
      <c r="B12" s="343"/>
      <c r="C12" s="284"/>
      <c r="D12" s="344" t="s">
        <v>1198</v>
      </c>
      <c r="E12" s="344"/>
      <c r="F12" s="344" t="s">
        <v>1199</v>
      </c>
      <c r="G12" s="344"/>
      <c r="H12" s="319" t="s">
        <v>1200</v>
      </c>
      <c r="I12" s="319" t="s">
        <v>1201</v>
      </c>
      <c r="J12" s="319" t="s">
        <v>1202</v>
      </c>
      <c r="K12" s="319" t="s">
        <v>1203</v>
      </c>
      <c r="L12" s="319" t="s">
        <v>1204</v>
      </c>
      <c r="M12" s="319" t="s">
        <v>1205</v>
      </c>
      <c r="N12" s="319" t="s">
        <v>1206</v>
      </c>
      <c r="O12" s="319" t="s">
        <v>1207</v>
      </c>
      <c r="P12" s="319" t="s">
        <v>1208</v>
      </c>
      <c r="Q12" s="319" t="s">
        <v>1209</v>
      </c>
      <c r="R12" s="319" t="s">
        <v>1210</v>
      </c>
      <c r="S12" s="322" t="s">
        <v>1211</v>
      </c>
    </row>
    <row r="13" spans="1:1023" ht="13.35" customHeight="1" thickTop="1" x14ac:dyDescent="0.25">
      <c r="A13" s="337"/>
      <c r="B13" s="338"/>
      <c r="C13" s="265"/>
      <c r="D13" s="339"/>
      <c r="E13" s="339"/>
      <c r="F13" s="339"/>
      <c r="G13" s="339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3"/>
    </row>
    <row r="14" spans="1:1023" ht="15.75" thickBot="1" x14ac:dyDescent="0.3">
      <c r="A14" s="345" t="s">
        <v>17</v>
      </c>
      <c r="B14" s="346"/>
      <c r="C14" s="285"/>
      <c r="D14" s="285" t="s">
        <v>18</v>
      </c>
      <c r="E14" s="285" t="s">
        <v>19</v>
      </c>
      <c r="F14" s="285" t="s">
        <v>18</v>
      </c>
      <c r="G14" s="285" t="s">
        <v>19</v>
      </c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4"/>
    </row>
    <row r="15" spans="1:1023" ht="16.5" customHeight="1" x14ac:dyDescent="0.25">
      <c r="A15" s="280" t="s">
        <v>32</v>
      </c>
      <c r="B15" s="280" t="s">
        <v>33</v>
      </c>
      <c r="C15" s="282">
        <v>800</v>
      </c>
      <c r="D15" s="282" t="s">
        <v>22</v>
      </c>
      <c r="E15" s="282">
        <v>800</v>
      </c>
      <c r="F15" s="282" t="s">
        <v>22</v>
      </c>
      <c r="G15" s="282" t="s">
        <v>22</v>
      </c>
      <c r="H15" s="252" t="s">
        <v>23</v>
      </c>
      <c r="I15" s="252"/>
      <c r="J15" s="252" t="s">
        <v>23</v>
      </c>
      <c r="K15" s="252"/>
      <c r="L15" s="252"/>
      <c r="M15" s="252" t="s">
        <v>23</v>
      </c>
      <c r="N15" s="252"/>
      <c r="O15" s="252"/>
      <c r="P15" s="252" t="s">
        <v>23</v>
      </c>
      <c r="Q15" s="252"/>
      <c r="R15" s="252" t="s">
        <v>23</v>
      </c>
      <c r="S15" s="252"/>
    </row>
    <row r="16" spans="1:1023" ht="22.5" x14ac:dyDescent="0.25">
      <c r="A16" s="22" t="s">
        <v>32</v>
      </c>
      <c r="B16" s="22" t="s">
        <v>34</v>
      </c>
      <c r="C16" s="244">
        <v>840</v>
      </c>
      <c r="D16" s="244">
        <v>840</v>
      </c>
      <c r="E16" s="244" t="s">
        <v>22</v>
      </c>
      <c r="F16" s="244" t="s">
        <v>22</v>
      </c>
      <c r="G16" s="244" t="s">
        <v>22</v>
      </c>
      <c r="H16" s="248" t="s">
        <v>23</v>
      </c>
      <c r="I16" s="248"/>
      <c r="J16" s="248" t="s">
        <v>23</v>
      </c>
      <c r="K16" s="248"/>
      <c r="L16" s="248"/>
      <c r="M16" s="248" t="s">
        <v>23</v>
      </c>
      <c r="N16" s="248"/>
      <c r="O16" s="248"/>
      <c r="P16" s="248" t="s">
        <v>23</v>
      </c>
      <c r="Q16" s="248"/>
      <c r="R16" s="248" t="s">
        <v>23</v>
      </c>
      <c r="S16" s="248"/>
    </row>
    <row r="17" spans="1:60" x14ac:dyDescent="0.25">
      <c r="A17" s="22" t="s">
        <v>32</v>
      </c>
      <c r="B17" s="22" t="s">
        <v>35</v>
      </c>
      <c r="C17" s="244">
        <v>1340</v>
      </c>
      <c r="D17" s="244" t="s">
        <v>22</v>
      </c>
      <c r="E17" s="244">
        <v>1340</v>
      </c>
      <c r="F17" s="244" t="s">
        <v>22</v>
      </c>
      <c r="G17" s="244" t="s">
        <v>22</v>
      </c>
      <c r="H17" s="248" t="s">
        <v>23</v>
      </c>
      <c r="I17" s="248"/>
      <c r="J17" s="248" t="s">
        <v>23</v>
      </c>
      <c r="K17" s="248"/>
      <c r="L17" s="248"/>
      <c r="M17" s="248" t="s">
        <v>23</v>
      </c>
      <c r="N17" s="248"/>
      <c r="O17" s="248"/>
      <c r="P17" s="248" t="s">
        <v>23</v>
      </c>
      <c r="Q17" s="248"/>
      <c r="R17" s="248" t="s">
        <v>23</v>
      </c>
      <c r="S17" s="248"/>
    </row>
    <row r="18" spans="1:60" ht="22.5" x14ac:dyDescent="0.25">
      <c r="A18" s="22" t="s">
        <v>32</v>
      </c>
      <c r="B18" s="22" t="s">
        <v>36</v>
      </c>
      <c r="C18" s="244">
        <v>1960</v>
      </c>
      <c r="D18" s="244" t="s">
        <v>22</v>
      </c>
      <c r="E18" s="244">
        <v>1960</v>
      </c>
      <c r="F18" s="244" t="s">
        <v>22</v>
      </c>
      <c r="G18" s="244" t="s">
        <v>22</v>
      </c>
      <c r="H18" s="248" t="s">
        <v>23</v>
      </c>
      <c r="I18" s="248"/>
      <c r="J18" s="248" t="s">
        <v>23</v>
      </c>
      <c r="K18" s="248"/>
      <c r="L18" s="248"/>
      <c r="M18" s="248" t="s">
        <v>23</v>
      </c>
      <c r="N18" s="248"/>
      <c r="O18" s="248"/>
      <c r="P18" s="248" t="s">
        <v>23</v>
      </c>
      <c r="Q18" s="248"/>
      <c r="R18" s="248" t="s">
        <v>23</v>
      </c>
      <c r="S18" s="248"/>
    </row>
    <row r="19" spans="1:60" ht="16.5" customHeight="1" x14ac:dyDescent="0.25">
      <c r="A19" s="22" t="s">
        <v>32</v>
      </c>
      <c r="B19" s="22" t="s">
        <v>37</v>
      </c>
      <c r="C19" s="244">
        <v>2051.6</v>
      </c>
      <c r="D19" s="244" t="s">
        <v>22</v>
      </c>
      <c r="E19" s="244">
        <v>2051</v>
      </c>
      <c r="F19" s="244" t="s">
        <v>22</v>
      </c>
      <c r="G19" s="244" t="s">
        <v>22</v>
      </c>
      <c r="H19" s="248" t="s">
        <v>23</v>
      </c>
      <c r="I19" s="248"/>
      <c r="J19" s="248" t="s">
        <v>23</v>
      </c>
      <c r="K19" s="248"/>
      <c r="L19" s="248"/>
      <c r="M19" s="248" t="s">
        <v>23</v>
      </c>
      <c r="N19" s="248"/>
      <c r="O19" s="248"/>
      <c r="P19" s="248" t="s">
        <v>23</v>
      </c>
      <c r="Q19" s="248"/>
      <c r="R19" s="248" t="s">
        <v>23</v>
      </c>
      <c r="S19" s="248"/>
    </row>
    <row r="20" spans="1:60" ht="16.5" customHeight="1" x14ac:dyDescent="0.25">
      <c r="A20" s="22" t="s">
        <v>32</v>
      </c>
      <c r="B20" s="22" t="s">
        <v>38</v>
      </c>
      <c r="C20" s="244">
        <v>920</v>
      </c>
      <c r="D20" s="244">
        <v>920</v>
      </c>
      <c r="E20" s="244" t="s">
        <v>22</v>
      </c>
      <c r="F20" s="244" t="s">
        <v>22</v>
      </c>
      <c r="G20" s="244" t="s">
        <v>22</v>
      </c>
      <c r="H20" s="248" t="s">
        <v>23</v>
      </c>
      <c r="I20" s="248"/>
      <c r="J20" s="248" t="s">
        <v>23</v>
      </c>
      <c r="K20" s="248"/>
      <c r="L20" s="248"/>
      <c r="M20" s="248" t="s">
        <v>23</v>
      </c>
      <c r="N20" s="248"/>
      <c r="O20" s="248"/>
      <c r="P20" s="248" t="s">
        <v>23</v>
      </c>
      <c r="Q20" s="248"/>
      <c r="R20" s="248" t="s">
        <v>23</v>
      </c>
      <c r="S20" s="248"/>
    </row>
    <row r="21" spans="1:60" ht="16.5" customHeight="1" x14ac:dyDescent="0.25">
      <c r="A21" s="26" t="s">
        <v>32</v>
      </c>
      <c r="B21" s="26" t="s">
        <v>39</v>
      </c>
      <c r="C21" s="244">
        <v>1520</v>
      </c>
      <c r="D21" s="244" t="s">
        <v>22</v>
      </c>
      <c r="E21" s="244">
        <v>1520</v>
      </c>
      <c r="F21" s="244" t="s">
        <v>22</v>
      </c>
      <c r="G21" s="244" t="s">
        <v>22</v>
      </c>
      <c r="H21" s="248" t="s">
        <v>23</v>
      </c>
      <c r="I21" s="248"/>
      <c r="J21" s="248" t="s">
        <v>23</v>
      </c>
      <c r="K21" s="248"/>
      <c r="L21" s="248"/>
      <c r="M21" s="248" t="s">
        <v>23</v>
      </c>
      <c r="N21" s="248"/>
      <c r="O21" s="248"/>
      <c r="P21" s="248" t="s">
        <v>23</v>
      </c>
      <c r="Q21" s="248"/>
      <c r="R21" s="248" t="s">
        <v>23</v>
      </c>
      <c r="S21" s="248"/>
    </row>
    <row r="22" spans="1:60" ht="16.5" customHeight="1" x14ac:dyDescent="0.25">
      <c r="A22" s="22" t="s">
        <v>32</v>
      </c>
      <c r="B22" s="22" t="s">
        <v>40</v>
      </c>
      <c r="C22" s="243">
        <v>737.7</v>
      </c>
      <c r="D22" s="244" t="s">
        <v>22</v>
      </c>
      <c r="E22" s="243">
        <v>737</v>
      </c>
      <c r="F22" s="244" t="s">
        <v>22</v>
      </c>
      <c r="G22" s="244" t="s">
        <v>22</v>
      </c>
      <c r="H22" s="248" t="s">
        <v>23</v>
      </c>
      <c r="I22" s="248" t="s">
        <v>23</v>
      </c>
      <c r="J22" s="248" t="s">
        <v>23</v>
      </c>
      <c r="K22" s="248" t="s">
        <v>23</v>
      </c>
      <c r="L22" s="248"/>
      <c r="M22" s="248" t="s">
        <v>23</v>
      </c>
      <c r="N22" s="248"/>
      <c r="O22" s="248" t="s">
        <v>23</v>
      </c>
      <c r="P22" s="248"/>
      <c r="Q22" s="248"/>
      <c r="R22" s="248" t="s">
        <v>23</v>
      </c>
      <c r="S22" s="248" t="s">
        <v>23</v>
      </c>
    </row>
    <row r="23" spans="1:60" ht="16.5" customHeight="1" x14ac:dyDescent="0.25">
      <c r="A23" s="22" t="s">
        <v>32</v>
      </c>
      <c r="B23" s="22" t="s">
        <v>41</v>
      </c>
      <c r="C23" s="244">
        <v>66688.600000000006</v>
      </c>
      <c r="D23" s="244" t="s">
        <v>22</v>
      </c>
      <c r="E23" s="244">
        <v>61199</v>
      </c>
      <c r="F23" s="244" t="s">
        <v>22</v>
      </c>
      <c r="G23" s="244" t="s">
        <v>22</v>
      </c>
      <c r="H23" s="248" t="s">
        <v>23</v>
      </c>
      <c r="I23" s="248"/>
      <c r="J23" s="248" t="s">
        <v>23</v>
      </c>
      <c r="K23" s="248"/>
      <c r="L23" s="248"/>
      <c r="M23" s="248" t="s">
        <v>23</v>
      </c>
      <c r="N23" s="248"/>
      <c r="O23" s="248"/>
      <c r="P23" s="248" t="s">
        <v>23</v>
      </c>
      <c r="Q23" s="248"/>
      <c r="R23" s="248" t="s">
        <v>23</v>
      </c>
      <c r="S23" s="248"/>
    </row>
    <row r="24" spans="1:60" ht="22.5" x14ac:dyDescent="0.25">
      <c r="A24" s="22" t="s">
        <v>32</v>
      </c>
      <c r="B24" s="22" t="s">
        <v>42</v>
      </c>
      <c r="C24" s="244">
        <v>840</v>
      </c>
      <c r="D24" s="244" t="s">
        <v>22</v>
      </c>
      <c r="E24" s="244">
        <v>840</v>
      </c>
      <c r="F24" s="244" t="s">
        <v>22</v>
      </c>
      <c r="G24" s="244" t="s">
        <v>22</v>
      </c>
      <c r="H24" s="272" t="s">
        <v>23</v>
      </c>
      <c r="I24" s="272" t="s">
        <v>23</v>
      </c>
      <c r="J24" s="272" t="s">
        <v>23</v>
      </c>
      <c r="K24" s="272" t="s">
        <v>23</v>
      </c>
      <c r="L24" s="272"/>
      <c r="M24" s="272" t="s">
        <v>23</v>
      </c>
      <c r="N24" s="272"/>
      <c r="O24" s="272" t="s">
        <v>23</v>
      </c>
      <c r="P24" s="272"/>
      <c r="Q24" s="272"/>
      <c r="R24" s="272" t="s">
        <v>23</v>
      </c>
      <c r="S24" s="272" t="s">
        <v>23</v>
      </c>
    </row>
    <row r="25" spans="1:60" ht="22.5" x14ac:dyDescent="0.25">
      <c r="A25" s="22" t="s">
        <v>32</v>
      </c>
      <c r="B25" s="22" t="s">
        <v>43</v>
      </c>
      <c r="C25" s="244">
        <v>2810</v>
      </c>
      <c r="D25" s="244" t="s">
        <v>22</v>
      </c>
      <c r="E25" s="244">
        <v>2810</v>
      </c>
      <c r="F25" s="244" t="s">
        <v>22</v>
      </c>
      <c r="G25" s="244" t="s">
        <v>22</v>
      </c>
      <c r="H25" s="272" t="s">
        <v>23</v>
      </c>
      <c r="I25" s="272" t="s">
        <v>23</v>
      </c>
      <c r="J25" s="272" t="s">
        <v>23</v>
      </c>
      <c r="K25" s="272" t="s">
        <v>23</v>
      </c>
      <c r="L25" s="272"/>
      <c r="M25" s="272" t="s">
        <v>23</v>
      </c>
      <c r="N25" s="272"/>
      <c r="O25" s="272" t="s">
        <v>23</v>
      </c>
      <c r="P25" s="272"/>
      <c r="Q25" s="272"/>
      <c r="R25" s="272" t="s">
        <v>23</v>
      </c>
      <c r="S25" s="272" t="s">
        <v>23</v>
      </c>
    </row>
    <row r="26" spans="1:60" ht="22.5" x14ac:dyDescent="0.25">
      <c r="A26" s="22" t="s">
        <v>44</v>
      </c>
      <c r="B26" s="22" t="s">
        <v>45</v>
      </c>
      <c r="C26" s="244">
        <v>10000</v>
      </c>
      <c r="D26" s="244" t="s">
        <v>22</v>
      </c>
      <c r="E26" s="244">
        <v>9964</v>
      </c>
      <c r="F26" s="244" t="s">
        <v>22</v>
      </c>
      <c r="G26" s="244" t="s">
        <v>22</v>
      </c>
      <c r="H26" s="272" t="s">
        <v>23</v>
      </c>
      <c r="I26" s="272" t="s">
        <v>23</v>
      </c>
      <c r="J26" s="272" t="s">
        <v>23</v>
      </c>
      <c r="K26" s="272" t="s">
        <v>23</v>
      </c>
      <c r="L26" s="272"/>
      <c r="M26" s="272" t="s">
        <v>23</v>
      </c>
      <c r="N26" s="272"/>
      <c r="O26" s="272" t="s">
        <v>23</v>
      </c>
      <c r="P26" s="272"/>
      <c r="Q26" s="272"/>
      <c r="R26" s="272" t="s">
        <v>23</v>
      </c>
      <c r="S26" s="272" t="s">
        <v>23</v>
      </c>
    </row>
    <row r="27" spans="1:60" ht="22.5" x14ac:dyDescent="0.25">
      <c r="A27" s="22" t="s">
        <v>46</v>
      </c>
      <c r="B27" s="22" t="s">
        <v>47</v>
      </c>
      <c r="C27" s="243">
        <v>8526.8799999999992</v>
      </c>
      <c r="D27" s="244" t="s">
        <v>22</v>
      </c>
      <c r="E27" s="244">
        <v>5557</v>
      </c>
      <c r="F27" s="243">
        <v>260</v>
      </c>
      <c r="G27" s="244" t="s">
        <v>22</v>
      </c>
      <c r="H27" s="272" t="s">
        <v>23</v>
      </c>
      <c r="I27" s="272" t="s">
        <v>23</v>
      </c>
      <c r="J27" s="272" t="s">
        <v>23</v>
      </c>
      <c r="K27" s="272" t="s">
        <v>23</v>
      </c>
      <c r="L27" s="272"/>
      <c r="M27" s="272" t="s">
        <v>23</v>
      </c>
      <c r="N27" s="272"/>
      <c r="O27" s="272" t="s">
        <v>23</v>
      </c>
      <c r="P27" s="272"/>
      <c r="Q27" s="272"/>
      <c r="R27" s="272" t="s">
        <v>23</v>
      </c>
      <c r="S27" s="272" t="s">
        <v>23</v>
      </c>
    </row>
    <row r="28" spans="1:60" ht="16.5" customHeight="1" x14ac:dyDescent="0.25">
      <c r="A28" s="26" t="s">
        <v>48</v>
      </c>
      <c r="B28" s="26" t="s">
        <v>49</v>
      </c>
      <c r="C28" s="108">
        <v>4243.13</v>
      </c>
      <c r="D28" s="244" t="s">
        <v>22</v>
      </c>
      <c r="E28" s="244">
        <v>3059</v>
      </c>
      <c r="F28" s="108">
        <v>70</v>
      </c>
      <c r="G28" s="244" t="s">
        <v>22</v>
      </c>
      <c r="H28" s="272" t="s">
        <v>23</v>
      </c>
      <c r="I28" s="272" t="s">
        <v>23</v>
      </c>
      <c r="J28" s="272" t="s">
        <v>23</v>
      </c>
      <c r="K28" s="272" t="s">
        <v>23</v>
      </c>
      <c r="L28" s="272"/>
      <c r="M28" s="272" t="s">
        <v>23</v>
      </c>
      <c r="N28" s="272"/>
      <c r="O28" s="272" t="s">
        <v>23</v>
      </c>
      <c r="P28" s="272"/>
      <c r="Q28" s="272"/>
      <c r="R28" s="272" t="s">
        <v>23</v>
      </c>
      <c r="S28" s="272" t="s">
        <v>23</v>
      </c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</row>
    <row r="29" spans="1:60" ht="22.5" x14ac:dyDescent="0.25">
      <c r="A29" s="22" t="s">
        <v>50</v>
      </c>
      <c r="B29" s="22" t="s">
        <v>45</v>
      </c>
      <c r="C29" s="243">
        <v>140</v>
      </c>
      <c r="D29" s="244">
        <v>106</v>
      </c>
      <c r="E29" s="244" t="s">
        <v>22</v>
      </c>
      <c r="F29" s="243" t="s">
        <v>22</v>
      </c>
      <c r="G29" s="244" t="s">
        <v>22</v>
      </c>
      <c r="H29" s="272" t="s">
        <v>23</v>
      </c>
      <c r="I29" s="272" t="s">
        <v>23</v>
      </c>
      <c r="J29" s="272" t="s">
        <v>23</v>
      </c>
      <c r="K29" s="272" t="s">
        <v>23</v>
      </c>
      <c r="L29" s="272"/>
      <c r="M29" s="272" t="s">
        <v>23</v>
      </c>
      <c r="N29" s="272"/>
      <c r="O29" s="272" t="s">
        <v>23</v>
      </c>
      <c r="P29" s="272"/>
      <c r="Q29" s="272"/>
      <c r="R29" s="272" t="s">
        <v>23</v>
      </c>
      <c r="S29" s="272" t="s">
        <v>23</v>
      </c>
    </row>
    <row r="30" spans="1:60" ht="22.5" x14ac:dyDescent="0.25">
      <c r="A30" s="22" t="s">
        <v>51</v>
      </c>
      <c r="B30" s="22" t="s">
        <v>52</v>
      </c>
      <c r="C30" s="244">
        <v>682.08</v>
      </c>
      <c r="D30" s="244">
        <v>555</v>
      </c>
      <c r="E30" s="244" t="s">
        <v>22</v>
      </c>
      <c r="F30" s="244">
        <v>126</v>
      </c>
      <c r="G30" s="244" t="s">
        <v>22</v>
      </c>
      <c r="H30" s="272" t="s">
        <v>23</v>
      </c>
      <c r="I30" s="272" t="s">
        <v>23</v>
      </c>
      <c r="J30" s="272" t="s">
        <v>23</v>
      </c>
      <c r="K30" s="272" t="s">
        <v>23</v>
      </c>
      <c r="L30" s="272" t="s">
        <v>23</v>
      </c>
      <c r="M30" s="272"/>
      <c r="N30" s="272" t="s">
        <v>23</v>
      </c>
      <c r="O30" s="272"/>
      <c r="P30" s="272" t="s">
        <v>23</v>
      </c>
      <c r="Q30" s="272" t="s">
        <v>23</v>
      </c>
      <c r="R30" s="272" t="s">
        <v>23</v>
      </c>
      <c r="S30" s="272" t="s">
        <v>23</v>
      </c>
    </row>
    <row r="31" spans="1:60" ht="22.5" x14ac:dyDescent="0.25">
      <c r="A31" s="22" t="s">
        <v>53</v>
      </c>
      <c r="B31" s="22" t="s">
        <v>54</v>
      </c>
      <c r="C31" s="243">
        <v>87</v>
      </c>
      <c r="D31" s="244">
        <v>71</v>
      </c>
      <c r="E31" s="244" t="s">
        <v>22</v>
      </c>
      <c r="F31" s="243" t="s">
        <v>22</v>
      </c>
      <c r="G31" s="244" t="s">
        <v>22</v>
      </c>
      <c r="H31" s="272" t="s">
        <v>23</v>
      </c>
      <c r="I31" s="272" t="s">
        <v>23</v>
      </c>
      <c r="J31" s="272" t="s">
        <v>23</v>
      </c>
      <c r="K31" s="272" t="s">
        <v>23</v>
      </c>
      <c r="L31" s="272"/>
      <c r="M31" s="272" t="s">
        <v>23</v>
      </c>
      <c r="N31" s="272"/>
      <c r="O31" s="272" t="s">
        <v>23</v>
      </c>
      <c r="P31" s="272"/>
      <c r="Q31" s="272"/>
      <c r="R31" s="272" t="s">
        <v>23</v>
      </c>
      <c r="S31" s="272" t="s">
        <v>23</v>
      </c>
    </row>
    <row r="32" spans="1:60" ht="22.5" x14ac:dyDescent="0.25">
      <c r="A32" s="22" t="s">
        <v>55</v>
      </c>
      <c r="B32" s="22" t="s">
        <v>56</v>
      </c>
      <c r="C32" s="244"/>
      <c r="D32" s="244" t="s">
        <v>22</v>
      </c>
      <c r="E32" s="244">
        <v>300</v>
      </c>
      <c r="F32" s="244" t="s">
        <v>22</v>
      </c>
      <c r="G32" s="244" t="s">
        <v>22</v>
      </c>
      <c r="H32" s="272" t="s">
        <v>23</v>
      </c>
      <c r="I32" s="272" t="s">
        <v>23</v>
      </c>
      <c r="J32" s="272" t="s">
        <v>23</v>
      </c>
      <c r="K32" s="272" t="s">
        <v>23</v>
      </c>
      <c r="L32" s="272" t="s">
        <v>23</v>
      </c>
      <c r="M32" s="272"/>
      <c r="N32" s="272" t="s">
        <v>23</v>
      </c>
      <c r="O32" s="272"/>
      <c r="P32" s="272" t="s">
        <v>23</v>
      </c>
      <c r="Q32" s="272"/>
      <c r="R32" s="272" t="s">
        <v>23</v>
      </c>
      <c r="S32" s="272" t="s">
        <v>23</v>
      </c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</row>
    <row r="33" spans="1:60" ht="22.5" customHeight="1" x14ac:dyDescent="0.25">
      <c r="A33" s="22" t="s">
        <v>57</v>
      </c>
      <c r="B33" s="22" t="s">
        <v>58</v>
      </c>
      <c r="C33" s="244"/>
      <c r="D33" s="244" t="s">
        <v>22</v>
      </c>
      <c r="E33" s="244">
        <v>300</v>
      </c>
      <c r="F33" s="244" t="s">
        <v>22</v>
      </c>
      <c r="G33" s="244" t="s">
        <v>22</v>
      </c>
      <c r="H33" s="272" t="s">
        <v>23</v>
      </c>
      <c r="I33" s="272" t="s">
        <v>23</v>
      </c>
      <c r="J33" s="272" t="s">
        <v>23</v>
      </c>
      <c r="K33" s="272" t="s">
        <v>23</v>
      </c>
      <c r="L33" s="272" t="s">
        <v>23</v>
      </c>
      <c r="M33" s="272"/>
      <c r="N33" s="272" t="s">
        <v>23</v>
      </c>
      <c r="O33" s="272"/>
      <c r="P33" s="272" t="s">
        <v>23</v>
      </c>
      <c r="Q33" s="272"/>
      <c r="R33" s="272" t="s">
        <v>23</v>
      </c>
      <c r="S33" s="272" t="s">
        <v>23</v>
      </c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</row>
    <row r="34" spans="1:60" ht="22.5" customHeight="1" x14ac:dyDescent="0.25">
      <c r="A34" s="26" t="s">
        <v>59</v>
      </c>
      <c r="B34" s="26" t="s">
        <v>60</v>
      </c>
      <c r="C34" s="244"/>
      <c r="D34" s="244" t="s">
        <v>22</v>
      </c>
      <c r="E34" s="244">
        <v>2000</v>
      </c>
      <c r="F34" s="244" t="s">
        <v>22</v>
      </c>
      <c r="G34" s="244" t="s">
        <v>22</v>
      </c>
      <c r="H34" s="272" t="s">
        <v>23</v>
      </c>
      <c r="I34" s="272" t="s">
        <v>23</v>
      </c>
      <c r="J34" s="272" t="s">
        <v>23</v>
      </c>
      <c r="K34" s="272" t="s">
        <v>23</v>
      </c>
      <c r="L34" s="272" t="s">
        <v>23</v>
      </c>
      <c r="M34" s="272"/>
      <c r="N34" s="272" t="s">
        <v>23</v>
      </c>
      <c r="O34" s="272"/>
      <c r="P34" s="272" t="s">
        <v>23</v>
      </c>
      <c r="Q34" s="272"/>
      <c r="R34" s="272" t="s">
        <v>23</v>
      </c>
      <c r="S34" s="272" t="s">
        <v>23</v>
      </c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</row>
    <row r="35" spans="1:60" ht="22.5" x14ac:dyDescent="0.25">
      <c r="A35" s="22" t="s">
        <v>61</v>
      </c>
      <c r="B35" s="22" t="s">
        <v>62</v>
      </c>
      <c r="C35" s="244"/>
      <c r="D35" s="244" t="s">
        <v>22</v>
      </c>
      <c r="E35" s="244">
        <v>500</v>
      </c>
      <c r="F35" s="244" t="s">
        <v>22</v>
      </c>
      <c r="G35" s="244" t="s">
        <v>22</v>
      </c>
      <c r="H35" s="272" t="s">
        <v>23</v>
      </c>
      <c r="I35" s="272" t="s">
        <v>23</v>
      </c>
      <c r="J35" s="272" t="s">
        <v>23</v>
      </c>
      <c r="K35" s="272" t="s">
        <v>23</v>
      </c>
      <c r="L35" s="272" t="s">
        <v>23</v>
      </c>
      <c r="M35" s="272"/>
      <c r="N35" s="272" t="s">
        <v>23</v>
      </c>
      <c r="O35" s="272"/>
      <c r="P35" s="272" t="s">
        <v>23</v>
      </c>
      <c r="Q35" s="272"/>
      <c r="R35" s="272" t="s">
        <v>23</v>
      </c>
      <c r="S35" s="272" t="s">
        <v>23</v>
      </c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</row>
    <row r="36" spans="1:60" ht="33.75" x14ac:dyDescent="0.25">
      <c r="A36" s="26" t="s">
        <v>63</v>
      </c>
      <c r="B36" s="26" t="s">
        <v>64</v>
      </c>
      <c r="C36" s="244"/>
      <c r="D36" s="244" t="s">
        <v>22</v>
      </c>
      <c r="E36" s="244">
        <v>450</v>
      </c>
      <c r="F36" s="244" t="s">
        <v>22</v>
      </c>
      <c r="G36" s="244" t="s">
        <v>22</v>
      </c>
      <c r="H36" s="272" t="s">
        <v>23</v>
      </c>
      <c r="I36" s="272" t="s">
        <v>23</v>
      </c>
      <c r="J36" s="272" t="s">
        <v>23</v>
      </c>
      <c r="K36" s="272" t="s">
        <v>23</v>
      </c>
      <c r="L36" s="272"/>
      <c r="M36" s="272" t="s">
        <v>23</v>
      </c>
      <c r="N36" s="272"/>
      <c r="O36" s="272" t="s">
        <v>23</v>
      </c>
      <c r="P36" s="272"/>
      <c r="Q36" s="272"/>
      <c r="R36" s="272" t="s">
        <v>23</v>
      </c>
      <c r="S36" s="272" t="s">
        <v>23</v>
      </c>
    </row>
    <row r="37" spans="1:60" ht="22.5" customHeight="1" x14ac:dyDescent="0.25">
      <c r="A37" s="22" t="s">
        <v>65</v>
      </c>
      <c r="B37" s="22" t="s">
        <v>66</v>
      </c>
      <c r="C37" s="244"/>
      <c r="D37" s="244" t="s">
        <v>22</v>
      </c>
      <c r="E37" s="244">
        <v>450</v>
      </c>
      <c r="F37" s="244" t="s">
        <v>22</v>
      </c>
      <c r="G37" s="244" t="s">
        <v>22</v>
      </c>
      <c r="H37" s="272" t="s">
        <v>23</v>
      </c>
      <c r="I37" s="272" t="s">
        <v>23</v>
      </c>
      <c r="J37" s="272" t="s">
        <v>23</v>
      </c>
      <c r="K37" s="272" t="s">
        <v>23</v>
      </c>
      <c r="L37" s="272"/>
      <c r="M37" s="272" t="s">
        <v>23</v>
      </c>
      <c r="N37" s="272"/>
      <c r="O37" s="272" t="s">
        <v>23</v>
      </c>
      <c r="P37" s="272"/>
      <c r="Q37" s="272"/>
      <c r="R37" s="272" t="s">
        <v>23</v>
      </c>
      <c r="S37" s="272" t="s">
        <v>23</v>
      </c>
    </row>
    <row r="38" spans="1:60" ht="16.5" customHeight="1" x14ac:dyDescent="0.25">
      <c r="A38" s="22" t="s">
        <v>67</v>
      </c>
      <c r="B38" s="22" t="s">
        <v>68</v>
      </c>
      <c r="C38" s="244"/>
      <c r="D38" s="244" t="s">
        <v>22</v>
      </c>
      <c r="E38" s="244">
        <v>500</v>
      </c>
      <c r="F38" s="244" t="s">
        <v>22</v>
      </c>
      <c r="G38" s="244" t="s">
        <v>22</v>
      </c>
      <c r="H38" s="272" t="s">
        <v>23</v>
      </c>
      <c r="I38" s="272" t="s">
        <v>23</v>
      </c>
      <c r="J38" s="272" t="s">
        <v>23</v>
      </c>
      <c r="K38" s="272" t="s">
        <v>23</v>
      </c>
      <c r="L38" s="272"/>
      <c r="M38" s="272" t="s">
        <v>23</v>
      </c>
      <c r="N38" s="272"/>
      <c r="O38" s="272" t="s">
        <v>23</v>
      </c>
      <c r="P38" s="272"/>
      <c r="Q38" s="272"/>
      <c r="R38" s="272" t="s">
        <v>23</v>
      </c>
      <c r="S38" s="272" t="s">
        <v>23</v>
      </c>
    </row>
    <row r="39" spans="1:60" ht="16.5" customHeight="1" x14ac:dyDescent="0.25">
      <c r="A39" s="26" t="s">
        <v>69</v>
      </c>
      <c r="B39" s="26" t="s">
        <v>45</v>
      </c>
      <c r="C39" s="244"/>
      <c r="D39" s="244" t="s">
        <v>22</v>
      </c>
      <c r="E39" s="244">
        <v>250</v>
      </c>
      <c r="F39" s="244" t="s">
        <v>22</v>
      </c>
      <c r="G39" s="244" t="s">
        <v>22</v>
      </c>
      <c r="H39" s="272" t="s">
        <v>23</v>
      </c>
      <c r="I39" s="272" t="s">
        <v>23</v>
      </c>
      <c r="J39" s="272" t="s">
        <v>23</v>
      </c>
      <c r="K39" s="272" t="s">
        <v>23</v>
      </c>
      <c r="L39" s="272" t="s">
        <v>23</v>
      </c>
      <c r="M39" s="272"/>
      <c r="N39" s="272" t="s">
        <v>23</v>
      </c>
      <c r="O39" s="272"/>
      <c r="P39" s="272" t="s">
        <v>23</v>
      </c>
      <c r="Q39" s="272" t="s">
        <v>23</v>
      </c>
      <c r="R39" s="272" t="s">
        <v>23</v>
      </c>
      <c r="S39" s="272" t="s">
        <v>23</v>
      </c>
    </row>
    <row r="40" spans="1:60" ht="16.5" customHeight="1" x14ac:dyDescent="0.25">
      <c r="A40" s="22" t="s">
        <v>70</v>
      </c>
      <c r="B40" s="22" t="s">
        <v>71</v>
      </c>
      <c r="C40" s="244"/>
      <c r="D40" s="244" t="s">
        <v>22</v>
      </c>
      <c r="E40" s="244">
        <v>350</v>
      </c>
      <c r="F40" s="244" t="s">
        <v>22</v>
      </c>
      <c r="G40" s="244" t="s">
        <v>22</v>
      </c>
      <c r="H40" s="272" t="s">
        <v>23</v>
      </c>
      <c r="I40" s="272" t="s">
        <v>23</v>
      </c>
      <c r="J40" s="272" t="s">
        <v>23</v>
      </c>
      <c r="K40" s="272" t="s">
        <v>23</v>
      </c>
      <c r="L40" s="272"/>
      <c r="M40" s="272" t="s">
        <v>23</v>
      </c>
      <c r="N40" s="272"/>
      <c r="O40" s="272" t="s">
        <v>23</v>
      </c>
      <c r="P40" s="272"/>
      <c r="Q40" s="272"/>
      <c r="R40" s="272" t="s">
        <v>23</v>
      </c>
      <c r="S40" s="272" t="s">
        <v>23</v>
      </c>
    </row>
    <row r="41" spans="1:60" ht="22.5" x14ac:dyDescent="0.25">
      <c r="A41" s="26" t="s">
        <v>72</v>
      </c>
      <c r="B41" s="26" t="s">
        <v>73</v>
      </c>
      <c r="C41" s="244"/>
      <c r="D41" s="244" t="s">
        <v>22</v>
      </c>
      <c r="E41" s="244">
        <v>430</v>
      </c>
      <c r="F41" s="244" t="s">
        <v>22</v>
      </c>
      <c r="G41" s="244" t="s">
        <v>22</v>
      </c>
      <c r="H41" s="272" t="s">
        <v>23</v>
      </c>
      <c r="I41" s="272" t="s">
        <v>23</v>
      </c>
      <c r="J41" s="272" t="s">
        <v>23</v>
      </c>
      <c r="K41" s="272" t="s">
        <v>23</v>
      </c>
      <c r="L41" s="272"/>
      <c r="M41" s="272" t="s">
        <v>23</v>
      </c>
      <c r="N41" s="272"/>
      <c r="O41" s="272" t="s">
        <v>23</v>
      </c>
      <c r="P41" s="272"/>
      <c r="Q41" s="272"/>
      <c r="R41" s="272" t="s">
        <v>23</v>
      </c>
      <c r="S41" s="272" t="s">
        <v>23</v>
      </c>
    </row>
    <row r="42" spans="1:60" ht="22.5" x14ac:dyDescent="0.25">
      <c r="A42" s="26" t="s">
        <v>74</v>
      </c>
      <c r="B42" s="26" t="s">
        <v>75</v>
      </c>
      <c r="C42" s="244"/>
      <c r="D42" s="244" t="s">
        <v>22</v>
      </c>
      <c r="E42" s="244">
        <v>500</v>
      </c>
      <c r="F42" s="244" t="s">
        <v>22</v>
      </c>
      <c r="G42" s="244" t="s">
        <v>22</v>
      </c>
      <c r="H42" s="272" t="s">
        <v>23</v>
      </c>
      <c r="I42" s="272" t="s">
        <v>23</v>
      </c>
      <c r="J42" s="272" t="s">
        <v>23</v>
      </c>
      <c r="K42" s="272" t="s">
        <v>23</v>
      </c>
      <c r="L42" s="272" t="s">
        <v>23</v>
      </c>
      <c r="M42" s="272"/>
      <c r="N42" s="272" t="s">
        <v>23</v>
      </c>
      <c r="O42" s="272"/>
      <c r="P42" s="272" t="s">
        <v>23</v>
      </c>
      <c r="Q42" s="272" t="s">
        <v>23</v>
      </c>
      <c r="R42" s="272" t="s">
        <v>23</v>
      </c>
      <c r="S42" s="272" t="s">
        <v>23</v>
      </c>
    </row>
    <row r="43" spans="1:60" ht="26.25" customHeight="1" x14ac:dyDescent="0.25">
      <c r="A43" s="22" t="s">
        <v>76</v>
      </c>
      <c r="B43" s="22" t="s">
        <v>77</v>
      </c>
      <c r="C43" s="244"/>
      <c r="D43" s="244" t="s">
        <v>22</v>
      </c>
      <c r="E43" s="244">
        <v>800</v>
      </c>
      <c r="F43" s="244" t="s">
        <v>22</v>
      </c>
      <c r="G43" s="244" t="s">
        <v>22</v>
      </c>
      <c r="H43" s="272" t="s">
        <v>23</v>
      </c>
      <c r="I43" s="272" t="s">
        <v>23</v>
      </c>
      <c r="J43" s="272" t="s">
        <v>23</v>
      </c>
      <c r="K43" s="272" t="s">
        <v>23</v>
      </c>
      <c r="L43" s="272"/>
      <c r="M43" s="272" t="s">
        <v>23</v>
      </c>
      <c r="N43" s="272"/>
      <c r="O43" s="272" t="s">
        <v>23</v>
      </c>
      <c r="P43" s="272"/>
      <c r="Q43" s="272"/>
      <c r="R43" s="272" t="s">
        <v>23</v>
      </c>
      <c r="S43" s="272" t="s">
        <v>23</v>
      </c>
      <c r="W43" s="269"/>
      <c r="X43" s="269"/>
    </row>
    <row r="44" spans="1:60" ht="22.5" x14ac:dyDescent="0.25">
      <c r="A44" s="26" t="s">
        <v>78</v>
      </c>
      <c r="B44" s="26" t="s">
        <v>79</v>
      </c>
      <c r="C44" s="244">
        <v>10500</v>
      </c>
      <c r="D44" s="244">
        <v>10500</v>
      </c>
      <c r="E44" s="250" t="s">
        <v>22</v>
      </c>
      <c r="F44" s="244" t="s">
        <v>22</v>
      </c>
      <c r="G44" s="244" t="s">
        <v>22</v>
      </c>
      <c r="H44" s="273" t="s">
        <v>23</v>
      </c>
      <c r="I44" s="273" t="s">
        <v>23</v>
      </c>
      <c r="J44" s="273" t="s">
        <v>23</v>
      </c>
      <c r="K44" s="273" t="s">
        <v>23</v>
      </c>
      <c r="L44" s="273" t="s">
        <v>23</v>
      </c>
      <c r="M44" s="273"/>
      <c r="N44" s="273" t="s">
        <v>23</v>
      </c>
      <c r="O44" s="273"/>
      <c r="P44" s="273" t="s">
        <v>23</v>
      </c>
      <c r="Q44" s="273" t="s">
        <v>23</v>
      </c>
      <c r="R44" s="273" t="s">
        <v>23</v>
      </c>
      <c r="S44" s="273" t="s">
        <v>23</v>
      </c>
      <c r="U44" s="269"/>
      <c r="V44" s="269"/>
      <c r="W44" s="269"/>
      <c r="X44" s="269"/>
    </row>
    <row r="45" spans="1:60" ht="13.35" customHeight="1" x14ac:dyDescent="0.25">
      <c r="A45" s="338" t="s">
        <v>80</v>
      </c>
      <c r="B45" s="338"/>
      <c r="C45" s="264"/>
      <c r="D45" s="339" t="s">
        <v>1198</v>
      </c>
      <c r="E45" s="339"/>
      <c r="F45" s="339" t="s">
        <v>1199</v>
      </c>
      <c r="G45" s="339"/>
      <c r="H45" s="326" t="s">
        <v>1200</v>
      </c>
      <c r="I45" s="326" t="s">
        <v>1201</v>
      </c>
      <c r="J45" s="326" t="s">
        <v>1202</v>
      </c>
      <c r="K45" s="326" t="s">
        <v>1203</v>
      </c>
      <c r="L45" s="326" t="s">
        <v>1204</v>
      </c>
      <c r="M45" s="326" t="s">
        <v>1205</v>
      </c>
      <c r="N45" s="326" t="s">
        <v>1206</v>
      </c>
      <c r="O45" s="326" t="s">
        <v>1207</v>
      </c>
      <c r="P45" s="326" t="s">
        <v>1208</v>
      </c>
      <c r="Q45" s="326" t="s">
        <v>1209</v>
      </c>
      <c r="R45" s="326" t="s">
        <v>1210</v>
      </c>
      <c r="S45" s="326" t="s">
        <v>1211</v>
      </c>
    </row>
    <row r="46" spans="1:60" ht="13.35" customHeight="1" x14ac:dyDescent="0.25">
      <c r="A46" s="338"/>
      <c r="B46" s="338"/>
      <c r="C46" s="265"/>
      <c r="D46" s="339"/>
      <c r="E46" s="339"/>
      <c r="F46" s="339"/>
      <c r="G46" s="339"/>
      <c r="H46" s="326"/>
      <c r="I46" s="326"/>
      <c r="J46" s="326"/>
      <c r="K46" s="326"/>
      <c r="L46" s="326"/>
      <c r="M46" s="326"/>
      <c r="N46" s="326"/>
      <c r="O46" s="326"/>
      <c r="P46" s="326"/>
      <c r="Q46" s="326"/>
      <c r="R46" s="326"/>
      <c r="S46" s="326"/>
    </row>
    <row r="47" spans="1:60" ht="13.35" customHeight="1" x14ac:dyDescent="0.25">
      <c r="A47" s="347" t="s">
        <v>17</v>
      </c>
      <c r="B47" s="347"/>
      <c r="C47" s="266"/>
      <c r="D47" s="266" t="s">
        <v>18</v>
      </c>
      <c r="E47" s="266" t="s">
        <v>19</v>
      </c>
      <c r="F47" s="266" t="s">
        <v>18</v>
      </c>
      <c r="G47" s="266" t="s">
        <v>19</v>
      </c>
      <c r="H47" s="326"/>
      <c r="I47" s="326"/>
      <c r="J47" s="326"/>
      <c r="K47" s="326"/>
      <c r="L47" s="326"/>
      <c r="M47" s="326"/>
      <c r="N47" s="326"/>
      <c r="O47" s="326"/>
      <c r="P47" s="326"/>
      <c r="Q47" s="326"/>
      <c r="R47" s="326"/>
      <c r="S47" s="326"/>
    </row>
    <row r="48" spans="1:60" ht="16.5" customHeight="1" x14ac:dyDescent="0.25">
      <c r="A48" s="22" t="s">
        <v>81</v>
      </c>
      <c r="B48" s="22" t="s">
        <v>82</v>
      </c>
      <c r="C48" s="244">
        <v>91</v>
      </c>
      <c r="D48" s="244" t="s">
        <v>22</v>
      </c>
      <c r="E48" s="244" t="s">
        <v>22</v>
      </c>
      <c r="F48" s="244" t="s">
        <v>22</v>
      </c>
      <c r="G48" s="244">
        <v>304</v>
      </c>
      <c r="H48" s="274" t="s">
        <v>23</v>
      </c>
      <c r="I48" s="274" t="s">
        <v>23</v>
      </c>
      <c r="J48" s="274" t="s">
        <v>23</v>
      </c>
      <c r="K48" s="274" t="s">
        <v>23</v>
      </c>
      <c r="L48" s="274" t="s">
        <v>23</v>
      </c>
      <c r="M48" s="274"/>
      <c r="N48" s="274" t="s">
        <v>23</v>
      </c>
      <c r="O48" s="274"/>
      <c r="P48" s="274" t="s">
        <v>23</v>
      </c>
      <c r="Q48" s="274" t="s">
        <v>23</v>
      </c>
      <c r="R48" s="274" t="s">
        <v>23</v>
      </c>
      <c r="S48" s="274" t="s">
        <v>23</v>
      </c>
    </row>
    <row r="49" spans="1:19" ht="21" customHeight="1" x14ac:dyDescent="0.25">
      <c r="A49" s="22" t="s">
        <v>83</v>
      </c>
      <c r="B49" s="22" t="s">
        <v>84</v>
      </c>
      <c r="C49" s="244">
        <v>159.75</v>
      </c>
      <c r="D49" s="244">
        <v>25</v>
      </c>
      <c r="E49" s="244" t="s">
        <v>22</v>
      </c>
      <c r="F49" s="244" t="s">
        <v>22</v>
      </c>
      <c r="G49" s="244">
        <v>50</v>
      </c>
      <c r="H49" s="272" t="s">
        <v>23</v>
      </c>
      <c r="I49" s="272" t="s">
        <v>23</v>
      </c>
      <c r="J49" s="272" t="s">
        <v>23</v>
      </c>
      <c r="K49" s="272" t="s">
        <v>23</v>
      </c>
      <c r="L49" s="272"/>
      <c r="M49" s="272" t="s">
        <v>23</v>
      </c>
      <c r="N49" s="272"/>
      <c r="O49" s="272" t="s">
        <v>23</v>
      </c>
      <c r="P49" s="272"/>
      <c r="Q49" s="272"/>
      <c r="R49" s="272" t="s">
        <v>23</v>
      </c>
      <c r="S49" s="272" t="s">
        <v>23</v>
      </c>
    </row>
    <row r="50" spans="1:19" ht="16.5" customHeight="1" x14ac:dyDescent="0.25">
      <c r="A50" s="22" t="s">
        <v>85</v>
      </c>
      <c r="B50" s="22" t="s">
        <v>86</v>
      </c>
      <c r="C50" s="243">
        <v>550</v>
      </c>
      <c r="D50" s="244">
        <v>328</v>
      </c>
      <c r="E50" s="244" t="s">
        <v>22</v>
      </c>
      <c r="F50" s="244">
        <v>61</v>
      </c>
      <c r="G50" s="244" t="s">
        <v>22</v>
      </c>
      <c r="H50" s="272" t="s">
        <v>23</v>
      </c>
      <c r="I50" s="272" t="s">
        <v>23</v>
      </c>
      <c r="J50" s="272" t="s">
        <v>23</v>
      </c>
      <c r="K50" s="272" t="s">
        <v>23</v>
      </c>
      <c r="L50" s="272"/>
      <c r="M50" s="272" t="s">
        <v>23</v>
      </c>
      <c r="N50" s="272"/>
      <c r="O50" s="272" t="s">
        <v>23</v>
      </c>
      <c r="P50" s="272"/>
      <c r="Q50" s="272"/>
      <c r="R50" s="272" t="s">
        <v>23</v>
      </c>
      <c r="S50" s="272" t="s">
        <v>23</v>
      </c>
    </row>
    <row r="51" spans="1:19" ht="22.5" x14ac:dyDescent="0.25">
      <c r="A51" s="22" t="s">
        <v>87</v>
      </c>
      <c r="B51" s="22" t="s">
        <v>88</v>
      </c>
      <c r="C51" s="243">
        <v>101</v>
      </c>
      <c r="D51" s="244">
        <v>86</v>
      </c>
      <c r="E51" s="244" t="s">
        <v>22</v>
      </c>
      <c r="F51" s="244" t="s">
        <v>22</v>
      </c>
      <c r="G51" s="244">
        <v>40</v>
      </c>
      <c r="H51" s="272" t="s">
        <v>23</v>
      </c>
      <c r="I51" s="272" t="s">
        <v>23</v>
      </c>
      <c r="J51" s="272" t="s">
        <v>23</v>
      </c>
      <c r="K51" s="272" t="s">
        <v>23</v>
      </c>
      <c r="L51" s="272" t="s">
        <v>23</v>
      </c>
      <c r="M51" s="272"/>
      <c r="N51" s="272" t="s">
        <v>23</v>
      </c>
      <c r="O51" s="272"/>
      <c r="P51" s="272" t="s">
        <v>23</v>
      </c>
      <c r="Q51" s="272"/>
      <c r="R51" s="272" t="s">
        <v>23</v>
      </c>
      <c r="S51" s="272" t="s">
        <v>23</v>
      </c>
    </row>
    <row r="52" spans="1:19" ht="22.5" x14ac:dyDescent="0.25">
      <c r="A52" s="22" t="s">
        <v>89</v>
      </c>
      <c r="B52" s="22" t="s">
        <v>90</v>
      </c>
      <c r="C52" s="244">
        <v>530</v>
      </c>
      <c r="D52" s="244">
        <v>338</v>
      </c>
      <c r="E52" s="244" t="s">
        <v>22</v>
      </c>
      <c r="F52" s="244" t="s">
        <v>22</v>
      </c>
      <c r="G52" s="244">
        <v>93</v>
      </c>
      <c r="H52" s="272" t="s">
        <v>23</v>
      </c>
      <c r="I52" s="272" t="s">
        <v>23</v>
      </c>
      <c r="J52" s="272" t="s">
        <v>23</v>
      </c>
      <c r="K52" s="272" t="s">
        <v>23</v>
      </c>
      <c r="L52" s="272"/>
      <c r="M52" s="272" t="s">
        <v>23</v>
      </c>
      <c r="N52" s="272"/>
      <c r="O52" s="272" t="s">
        <v>23</v>
      </c>
      <c r="P52" s="272"/>
      <c r="Q52" s="272"/>
      <c r="R52" s="272" t="s">
        <v>23</v>
      </c>
      <c r="S52" s="272" t="s">
        <v>23</v>
      </c>
    </row>
    <row r="53" spans="1:19" ht="22.5" x14ac:dyDescent="0.25">
      <c r="A53" s="22" t="s">
        <v>91</v>
      </c>
      <c r="B53" s="22" t="s">
        <v>92</v>
      </c>
      <c r="C53" s="244">
        <v>1245</v>
      </c>
      <c r="D53" s="249" t="s">
        <v>22</v>
      </c>
      <c r="E53" s="244" t="s">
        <v>22</v>
      </c>
      <c r="F53" s="244" t="s">
        <v>22</v>
      </c>
      <c r="G53" s="244">
        <v>153</v>
      </c>
      <c r="H53" s="272" t="s">
        <v>23</v>
      </c>
      <c r="I53" s="272" t="s">
        <v>23</v>
      </c>
      <c r="J53" s="272" t="s">
        <v>23</v>
      </c>
      <c r="K53" s="272" t="s">
        <v>23</v>
      </c>
      <c r="L53" s="272"/>
      <c r="M53" s="272" t="s">
        <v>23</v>
      </c>
      <c r="N53" s="272"/>
      <c r="O53" s="272" t="s">
        <v>23</v>
      </c>
      <c r="P53" s="272"/>
      <c r="Q53" s="272"/>
      <c r="R53" s="272" t="s">
        <v>23</v>
      </c>
      <c r="S53" s="272" t="s">
        <v>23</v>
      </c>
    </row>
    <row r="54" spans="1:19" ht="23.25" customHeight="1" x14ac:dyDescent="0.25">
      <c r="A54" s="22" t="s">
        <v>93</v>
      </c>
      <c r="B54" s="22" t="s">
        <v>94</v>
      </c>
      <c r="C54" s="244">
        <v>267</v>
      </c>
      <c r="D54" s="244">
        <v>185</v>
      </c>
      <c r="E54" s="244" t="s">
        <v>22</v>
      </c>
      <c r="F54" s="244" t="s">
        <v>22</v>
      </c>
      <c r="G54" s="244">
        <v>183</v>
      </c>
      <c r="H54" s="272" t="s">
        <v>23</v>
      </c>
      <c r="I54" s="272" t="s">
        <v>23</v>
      </c>
      <c r="J54" s="272" t="s">
        <v>23</v>
      </c>
      <c r="K54" s="272" t="s">
        <v>23</v>
      </c>
      <c r="L54" s="272"/>
      <c r="M54" s="272" t="s">
        <v>23</v>
      </c>
      <c r="N54" s="272"/>
      <c r="O54" s="272" t="s">
        <v>23</v>
      </c>
      <c r="P54" s="272"/>
      <c r="Q54" s="272"/>
      <c r="R54" s="272" t="s">
        <v>23</v>
      </c>
      <c r="S54" s="272" t="s">
        <v>23</v>
      </c>
    </row>
    <row r="55" spans="1:19" ht="22.5" x14ac:dyDescent="0.25">
      <c r="A55" s="22" t="s">
        <v>95</v>
      </c>
      <c r="B55" s="22" t="s">
        <v>96</v>
      </c>
      <c r="C55" s="244">
        <v>1891.5</v>
      </c>
      <c r="D55" s="244">
        <v>1736</v>
      </c>
      <c r="E55" s="244" t="s">
        <v>22</v>
      </c>
      <c r="F55" s="244" t="s">
        <v>22</v>
      </c>
      <c r="G55" s="244" t="s">
        <v>22</v>
      </c>
      <c r="H55" s="272" t="s">
        <v>23</v>
      </c>
      <c r="I55" s="272" t="s">
        <v>23</v>
      </c>
      <c r="J55" s="272" t="s">
        <v>23</v>
      </c>
      <c r="K55" s="272" t="s">
        <v>23</v>
      </c>
      <c r="L55" s="272" t="s">
        <v>23</v>
      </c>
      <c r="M55" s="272"/>
      <c r="N55" s="272" t="s">
        <v>23</v>
      </c>
      <c r="O55" s="272"/>
      <c r="P55" s="272"/>
      <c r="Q55" s="272" t="s">
        <v>23</v>
      </c>
      <c r="R55" s="272" t="s">
        <v>23</v>
      </c>
      <c r="S55" s="272" t="s">
        <v>23</v>
      </c>
    </row>
    <row r="56" spans="1:19" ht="22.5" x14ac:dyDescent="0.25">
      <c r="A56" s="22" t="s">
        <v>97</v>
      </c>
      <c r="B56" s="22" t="s">
        <v>98</v>
      </c>
      <c r="C56" s="244">
        <v>1057.56</v>
      </c>
      <c r="D56" s="244">
        <v>1025</v>
      </c>
      <c r="E56" s="244" t="s">
        <v>22</v>
      </c>
      <c r="F56" s="244" t="s">
        <v>22</v>
      </c>
      <c r="G56" s="244" t="s">
        <v>22</v>
      </c>
      <c r="H56" s="272" t="s">
        <v>23</v>
      </c>
      <c r="I56" s="272" t="s">
        <v>23</v>
      </c>
      <c r="J56" s="272" t="s">
        <v>23</v>
      </c>
      <c r="K56" s="272" t="s">
        <v>23</v>
      </c>
      <c r="L56" s="272" t="s">
        <v>23</v>
      </c>
      <c r="M56" s="272"/>
      <c r="N56" s="272" t="s">
        <v>23</v>
      </c>
      <c r="O56" s="272"/>
      <c r="P56" s="272"/>
      <c r="Q56" s="272" t="s">
        <v>23</v>
      </c>
      <c r="R56" s="272" t="s">
        <v>23</v>
      </c>
      <c r="S56" s="272" t="s">
        <v>23</v>
      </c>
    </row>
    <row r="57" spans="1:19" ht="22.5" x14ac:dyDescent="0.25">
      <c r="A57" s="22" t="s">
        <v>99</v>
      </c>
      <c r="B57" s="22" t="s">
        <v>100</v>
      </c>
      <c r="C57" s="244"/>
      <c r="D57" s="244">
        <v>520</v>
      </c>
      <c r="E57" s="244" t="s">
        <v>22</v>
      </c>
      <c r="F57" s="244" t="s">
        <v>22</v>
      </c>
      <c r="G57" s="244">
        <v>120</v>
      </c>
      <c r="H57" s="272" t="s">
        <v>23</v>
      </c>
      <c r="I57" s="272" t="s">
        <v>23</v>
      </c>
      <c r="J57" s="272" t="s">
        <v>23</v>
      </c>
      <c r="K57" s="272" t="s">
        <v>23</v>
      </c>
      <c r="L57" s="272"/>
      <c r="M57" s="272" t="s">
        <v>23</v>
      </c>
      <c r="N57" s="272"/>
      <c r="O57" s="272" t="s">
        <v>23</v>
      </c>
      <c r="P57" s="272"/>
      <c r="Q57" s="272"/>
      <c r="R57" s="272" t="s">
        <v>23</v>
      </c>
      <c r="S57" s="272" t="s">
        <v>23</v>
      </c>
    </row>
    <row r="58" spans="1:19" ht="22.5" customHeight="1" x14ac:dyDescent="0.25">
      <c r="A58" s="22" t="s">
        <v>101</v>
      </c>
      <c r="B58" s="22" t="s">
        <v>102</v>
      </c>
      <c r="C58" s="244">
        <v>64.75</v>
      </c>
      <c r="D58" s="244" t="s">
        <v>22</v>
      </c>
      <c r="E58" s="244" t="s">
        <v>22</v>
      </c>
      <c r="F58" s="244"/>
      <c r="G58" s="244">
        <v>16</v>
      </c>
      <c r="H58" s="272" t="s">
        <v>23</v>
      </c>
      <c r="I58" s="272" t="s">
        <v>23</v>
      </c>
      <c r="J58" s="272" t="s">
        <v>23</v>
      </c>
      <c r="K58" s="272" t="s">
        <v>23</v>
      </c>
      <c r="L58" s="272"/>
      <c r="M58" s="272" t="s">
        <v>23</v>
      </c>
      <c r="N58" s="272"/>
      <c r="O58" s="272" t="s">
        <v>23</v>
      </c>
      <c r="P58" s="272"/>
      <c r="Q58" s="272"/>
      <c r="R58" s="272" t="s">
        <v>23</v>
      </c>
      <c r="S58" s="272" t="s">
        <v>23</v>
      </c>
    </row>
    <row r="59" spans="1:19" ht="22.5" x14ac:dyDescent="0.25">
      <c r="A59" s="22" t="s">
        <v>103</v>
      </c>
      <c r="B59" s="22" t="s">
        <v>104</v>
      </c>
      <c r="C59" s="243">
        <v>100</v>
      </c>
      <c r="D59" s="244" t="s">
        <v>22</v>
      </c>
      <c r="E59" s="244">
        <v>100</v>
      </c>
      <c r="F59" s="244" t="s">
        <v>22</v>
      </c>
      <c r="G59" s="244" t="s">
        <v>22</v>
      </c>
      <c r="H59" s="272" t="s">
        <v>23</v>
      </c>
      <c r="I59" s="272" t="s">
        <v>23</v>
      </c>
      <c r="J59" s="272" t="s">
        <v>23</v>
      </c>
      <c r="K59" s="272" t="s">
        <v>23</v>
      </c>
      <c r="L59" s="272"/>
      <c r="M59" s="272" t="s">
        <v>23</v>
      </c>
      <c r="N59" s="272"/>
      <c r="O59" s="272" t="s">
        <v>23</v>
      </c>
      <c r="P59" s="272"/>
      <c r="Q59" s="272"/>
      <c r="R59" s="272" t="s">
        <v>23</v>
      </c>
      <c r="S59" s="272" t="s">
        <v>23</v>
      </c>
    </row>
    <row r="60" spans="1:19" ht="23.25" customHeight="1" x14ac:dyDescent="0.25">
      <c r="A60" s="22" t="s">
        <v>105</v>
      </c>
      <c r="B60" s="22" t="s">
        <v>106</v>
      </c>
      <c r="C60" s="244">
        <v>420</v>
      </c>
      <c r="D60" s="244" t="s">
        <v>22</v>
      </c>
      <c r="E60" s="244" t="s">
        <v>22</v>
      </c>
      <c r="F60" s="244" t="s">
        <v>22</v>
      </c>
      <c r="G60" s="244">
        <v>284</v>
      </c>
      <c r="H60" s="272" t="s">
        <v>23</v>
      </c>
      <c r="I60" s="272" t="s">
        <v>23</v>
      </c>
      <c r="J60" s="272" t="s">
        <v>23</v>
      </c>
      <c r="K60" s="272" t="s">
        <v>23</v>
      </c>
      <c r="L60" s="272" t="s">
        <v>23</v>
      </c>
      <c r="M60" s="272"/>
      <c r="N60" s="272" t="s">
        <v>23</v>
      </c>
      <c r="O60" s="272"/>
      <c r="P60" s="272" t="s">
        <v>23</v>
      </c>
      <c r="Q60" s="272"/>
      <c r="R60" s="272" t="s">
        <v>23</v>
      </c>
      <c r="S60" s="272" t="s">
        <v>23</v>
      </c>
    </row>
    <row r="61" spans="1:19" ht="16.5" customHeight="1" x14ac:dyDescent="0.25">
      <c r="A61" s="22" t="s">
        <v>107</v>
      </c>
      <c r="B61" s="22" t="s">
        <v>108</v>
      </c>
      <c r="C61" s="244"/>
      <c r="D61" s="244">
        <v>595</v>
      </c>
      <c r="E61" s="244" t="s">
        <v>22</v>
      </c>
      <c r="F61" s="244" t="s">
        <v>22</v>
      </c>
      <c r="G61" s="244" t="s">
        <v>22</v>
      </c>
      <c r="H61" s="272" t="s">
        <v>23</v>
      </c>
      <c r="I61" s="272" t="s">
        <v>23</v>
      </c>
      <c r="J61" s="272" t="s">
        <v>23</v>
      </c>
      <c r="K61" s="272" t="s">
        <v>23</v>
      </c>
      <c r="L61" s="272"/>
      <c r="M61" s="272" t="s">
        <v>23</v>
      </c>
      <c r="N61" s="272"/>
      <c r="O61" s="272" t="s">
        <v>23</v>
      </c>
      <c r="P61" s="272"/>
      <c r="Q61" s="272"/>
      <c r="R61" s="272" t="s">
        <v>23</v>
      </c>
      <c r="S61" s="272" t="s">
        <v>23</v>
      </c>
    </row>
    <row r="62" spans="1:19" ht="24" customHeight="1" x14ac:dyDescent="0.25">
      <c r="A62" s="22" t="s">
        <v>109</v>
      </c>
      <c r="B62" s="22" t="s">
        <v>110</v>
      </c>
      <c r="C62" s="244">
        <v>102.5</v>
      </c>
      <c r="D62" s="244" t="s">
        <v>22</v>
      </c>
      <c r="E62" s="244" t="s">
        <v>22</v>
      </c>
      <c r="F62" s="244" t="s">
        <v>22</v>
      </c>
      <c r="G62" s="244">
        <v>927</v>
      </c>
      <c r="H62" s="272" t="s">
        <v>23</v>
      </c>
      <c r="I62" s="272" t="s">
        <v>23</v>
      </c>
      <c r="J62" s="272" t="s">
        <v>23</v>
      </c>
      <c r="K62" s="272" t="s">
        <v>23</v>
      </c>
      <c r="L62" s="272"/>
      <c r="M62" s="272" t="s">
        <v>23</v>
      </c>
      <c r="N62" s="272"/>
      <c r="O62" s="272" t="s">
        <v>23</v>
      </c>
      <c r="P62" s="272"/>
      <c r="Q62" s="272"/>
      <c r="R62" s="272" t="s">
        <v>23</v>
      </c>
      <c r="S62" s="272" t="s">
        <v>23</v>
      </c>
    </row>
    <row r="63" spans="1:19" ht="22.5" x14ac:dyDescent="0.25">
      <c r="A63" s="26" t="s">
        <v>111</v>
      </c>
      <c r="B63" s="26" t="s">
        <v>112</v>
      </c>
      <c r="C63" s="244">
        <v>300</v>
      </c>
      <c r="D63" s="244">
        <v>287</v>
      </c>
      <c r="E63" s="244" t="s">
        <v>22</v>
      </c>
      <c r="F63" s="244" t="s">
        <v>22</v>
      </c>
      <c r="G63" s="244">
        <v>37</v>
      </c>
      <c r="H63" s="272" t="s">
        <v>23</v>
      </c>
      <c r="I63" s="272" t="s">
        <v>23</v>
      </c>
      <c r="J63" s="272" t="s">
        <v>23</v>
      </c>
      <c r="K63" s="272" t="s">
        <v>23</v>
      </c>
      <c r="L63" s="272"/>
      <c r="M63" s="272" t="s">
        <v>23</v>
      </c>
      <c r="N63" s="272"/>
      <c r="O63" s="272" t="s">
        <v>23</v>
      </c>
      <c r="P63" s="272"/>
      <c r="Q63" s="272"/>
      <c r="R63" s="272" t="s">
        <v>23</v>
      </c>
      <c r="S63" s="272" t="s">
        <v>23</v>
      </c>
    </row>
    <row r="64" spans="1:19" ht="16.5" customHeight="1" x14ac:dyDescent="0.25">
      <c r="A64" s="22" t="s">
        <v>113</v>
      </c>
      <c r="B64" s="22" t="s">
        <v>114</v>
      </c>
      <c r="C64" s="244">
        <v>622.1</v>
      </c>
      <c r="D64" s="244">
        <v>458</v>
      </c>
      <c r="E64" s="244" t="s">
        <v>22</v>
      </c>
      <c r="F64" s="244">
        <v>182</v>
      </c>
      <c r="G64" s="244" t="s">
        <v>22</v>
      </c>
      <c r="H64" s="272" t="s">
        <v>23</v>
      </c>
      <c r="I64" s="272" t="s">
        <v>23</v>
      </c>
      <c r="J64" s="272" t="s">
        <v>23</v>
      </c>
      <c r="K64" s="272" t="s">
        <v>23</v>
      </c>
      <c r="L64" s="272" t="s">
        <v>23</v>
      </c>
      <c r="M64" s="272"/>
      <c r="N64" s="272" t="s">
        <v>23</v>
      </c>
      <c r="O64" s="272"/>
      <c r="P64" s="272" t="s">
        <v>23</v>
      </c>
      <c r="Q64" s="272"/>
      <c r="R64" s="272" t="s">
        <v>23</v>
      </c>
      <c r="S64" s="272" t="s">
        <v>23</v>
      </c>
    </row>
    <row r="65" spans="1:60" ht="27.75" customHeight="1" x14ac:dyDescent="0.25">
      <c r="A65" s="22" t="s">
        <v>115</v>
      </c>
      <c r="B65" s="22" t="s">
        <v>116</v>
      </c>
      <c r="C65" s="244">
        <v>297.83999999999997</v>
      </c>
      <c r="D65" s="244">
        <v>170</v>
      </c>
      <c r="E65" s="244" t="s">
        <v>22</v>
      </c>
      <c r="F65" s="244" t="s">
        <v>22</v>
      </c>
      <c r="G65" s="244">
        <v>67</v>
      </c>
      <c r="H65" s="272" t="s">
        <v>23</v>
      </c>
      <c r="I65" s="272" t="s">
        <v>23</v>
      </c>
      <c r="J65" s="272" t="s">
        <v>23</v>
      </c>
      <c r="K65" s="272" t="s">
        <v>23</v>
      </c>
      <c r="L65" s="272"/>
      <c r="M65" s="272" t="s">
        <v>23</v>
      </c>
      <c r="N65" s="272"/>
      <c r="O65" s="272" t="s">
        <v>23</v>
      </c>
      <c r="P65" s="272"/>
      <c r="Q65" s="272"/>
      <c r="R65" s="272" t="s">
        <v>23</v>
      </c>
      <c r="S65" s="272" t="s">
        <v>23</v>
      </c>
    </row>
    <row r="66" spans="1:60" ht="22.5" x14ac:dyDescent="0.25">
      <c r="A66" s="22" t="s">
        <v>117</v>
      </c>
      <c r="B66" s="22" t="s">
        <v>118</v>
      </c>
      <c r="C66" s="244">
        <v>165</v>
      </c>
      <c r="D66" s="244" t="s">
        <v>22</v>
      </c>
      <c r="E66" s="244" t="s">
        <v>22</v>
      </c>
      <c r="F66" s="244" t="s">
        <v>22</v>
      </c>
      <c r="G66" s="244">
        <v>128</v>
      </c>
      <c r="H66" s="272" t="s">
        <v>23</v>
      </c>
      <c r="I66" s="272" t="s">
        <v>23</v>
      </c>
      <c r="J66" s="272" t="s">
        <v>23</v>
      </c>
      <c r="K66" s="272" t="s">
        <v>23</v>
      </c>
      <c r="L66" s="272"/>
      <c r="M66" s="272" t="s">
        <v>23</v>
      </c>
      <c r="N66" s="272"/>
      <c r="O66" s="272" t="s">
        <v>23</v>
      </c>
      <c r="P66" s="272"/>
      <c r="Q66" s="272"/>
      <c r="R66" s="272" t="s">
        <v>23</v>
      </c>
      <c r="S66" s="272" t="s">
        <v>23</v>
      </c>
    </row>
    <row r="67" spans="1:60" ht="16.5" customHeight="1" x14ac:dyDescent="0.25">
      <c r="A67" s="22" t="s">
        <v>119</v>
      </c>
      <c r="B67" s="22" t="s">
        <v>108</v>
      </c>
      <c r="C67" s="244">
        <v>504</v>
      </c>
      <c r="D67" s="244">
        <v>238</v>
      </c>
      <c r="E67" s="244" t="s">
        <v>22</v>
      </c>
      <c r="F67" s="244" t="s">
        <v>22</v>
      </c>
      <c r="G67" s="244">
        <v>77</v>
      </c>
      <c r="H67" s="272" t="s">
        <v>23</v>
      </c>
      <c r="I67" s="272" t="s">
        <v>23</v>
      </c>
      <c r="J67" s="272" t="s">
        <v>23</v>
      </c>
      <c r="K67" s="272" t="s">
        <v>23</v>
      </c>
      <c r="L67" s="272" t="s">
        <v>23</v>
      </c>
      <c r="M67" s="272"/>
      <c r="N67" s="272" t="s">
        <v>23</v>
      </c>
      <c r="O67" s="272"/>
      <c r="P67" s="272" t="s">
        <v>23</v>
      </c>
      <c r="Q67" s="272"/>
      <c r="R67" s="272" t="s">
        <v>23</v>
      </c>
      <c r="S67" s="272" t="s">
        <v>23</v>
      </c>
    </row>
    <row r="68" spans="1:60" ht="24.75" customHeight="1" x14ac:dyDescent="0.25">
      <c r="A68" s="22" t="s">
        <v>120</v>
      </c>
      <c r="B68" s="22" t="s">
        <v>121</v>
      </c>
      <c r="C68" s="244">
        <v>202</v>
      </c>
      <c r="D68" s="244">
        <v>96</v>
      </c>
      <c r="E68" s="244" t="s">
        <v>22</v>
      </c>
      <c r="F68" s="244" t="s">
        <v>22</v>
      </c>
      <c r="G68" s="244">
        <v>48</v>
      </c>
      <c r="H68" s="275" t="s">
        <v>23</v>
      </c>
      <c r="I68" s="275" t="s">
        <v>23</v>
      </c>
      <c r="J68" s="275" t="s">
        <v>23</v>
      </c>
      <c r="K68" s="275" t="s">
        <v>23</v>
      </c>
      <c r="L68" s="275"/>
      <c r="M68" s="275" t="s">
        <v>23</v>
      </c>
      <c r="N68" s="275"/>
      <c r="O68" s="275" t="s">
        <v>23</v>
      </c>
      <c r="P68" s="275"/>
      <c r="Q68" s="275"/>
      <c r="R68" s="275" t="s">
        <v>23</v>
      </c>
      <c r="S68" s="275" t="s">
        <v>23</v>
      </c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</row>
    <row r="69" spans="1:60" ht="22.5" x14ac:dyDescent="0.25">
      <c r="A69" s="22" t="s">
        <v>122</v>
      </c>
      <c r="B69" s="22" t="s">
        <v>123</v>
      </c>
      <c r="C69" s="244">
        <v>2932</v>
      </c>
      <c r="D69" s="244">
        <v>2651</v>
      </c>
      <c r="E69" s="244" t="s">
        <v>22</v>
      </c>
      <c r="F69" s="244" t="s">
        <v>22</v>
      </c>
      <c r="G69" s="244">
        <v>242</v>
      </c>
      <c r="H69" s="272" t="s">
        <v>23</v>
      </c>
      <c r="I69" s="272" t="s">
        <v>23</v>
      </c>
      <c r="J69" s="272" t="s">
        <v>23</v>
      </c>
      <c r="K69" s="272" t="s">
        <v>23</v>
      </c>
      <c r="L69" s="275" t="s">
        <v>23</v>
      </c>
      <c r="M69" s="275"/>
      <c r="N69" s="275" t="s">
        <v>23</v>
      </c>
      <c r="O69" s="275"/>
      <c r="P69" s="275" t="s">
        <v>23</v>
      </c>
      <c r="Q69" s="275" t="s">
        <v>23</v>
      </c>
      <c r="R69" s="272" t="s">
        <v>23</v>
      </c>
      <c r="S69" s="272" t="s">
        <v>23</v>
      </c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</row>
    <row r="70" spans="1:60" ht="22.5" x14ac:dyDescent="0.25">
      <c r="A70" s="22" t="s">
        <v>124</v>
      </c>
      <c r="B70" s="22" t="s">
        <v>125</v>
      </c>
      <c r="C70" s="244">
        <v>156.34</v>
      </c>
      <c r="D70" s="244" t="s">
        <v>22</v>
      </c>
      <c r="E70" s="244" t="s">
        <v>22</v>
      </c>
      <c r="F70" s="244" t="s">
        <v>22</v>
      </c>
      <c r="G70" s="244">
        <v>92</v>
      </c>
      <c r="H70" s="272" t="s">
        <v>23</v>
      </c>
      <c r="I70" s="272" t="s">
        <v>23</v>
      </c>
      <c r="J70" s="272" t="s">
        <v>23</v>
      </c>
      <c r="K70" s="272" t="s">
        <v>23</v>
      </c>
      <c r="L70" s="272"/>
      <c r="M70" s="272" t="s">
        <v>23</v>
      </c>
      <c r="N70" s="272"/>
      <c r="O70" s="272" t="s">
        <v>23</v>
      </c>
      <c r="P70" s="272"/>
      <c r="Q70" s="272"/>
      <c r="R70" s="272" t="s">
        <v>23</v>
      </c>
      <c r="S70" s="272" t="s">
        <v>23</v>
      </c>
    </row>
    <row r="71" spans="1:60" ht="22.5" x14ac:dyDescent="0.25">
      <c r="A71" s="22" t="s">
        <v>126</v>
      </c>
      <c r="B71" s="22" t="s">
        <v>127</v>
      </c>
      <c r="C71" s="244">
        <v>1595.3</v>
      </c>
      <c r="D71" s="244">
        <v>1178</v>
      </c>
      <c r="E71" s="244" t="s">
        <v>22</v>
      </c>
      <c r="F71" s="244" t="s">
        <v>22</v>
      </c>
      <c r="G71" s="244">
        <v>199</v>
      </c>
      <c r="H71" s="272" t="s">
        <v>23</v>
      </c>
      <c r="I71" s="272" t="s">
        <v>23</v>
      </c>
      <c r="J71" s="272" t="s">
        <v>23</v>
      </c>
      <c r="K71" s="272" t="s">
        <v>23</v>
      </c>
      <c r="L71" s="272" t="s">
        <v>23</v>
      </c>
      <c r="M71" s="272"/>
      <c r="N71" s="272" t="s">
        <v>23</v>
      </c>
      <c r="O71" s="272"/>
      <c r="P71" s="272" t="s">
        <v>23</v>
      </c>
      <c r="Q71" s="272" t="s">
        <v>23</v>
      </c>
      <c r="R71" s="272" t="s">
        <v>23</v>
      </c>
      <c r="S71" s="272" t="s">
        <v>23</v>
      </c>
    </row>
    <row r="72" spans="1:60" ht="22.5" x14ac:dyDescent="0.25">
      <c r="A72" s="22" t="s">
        <v>128</v>
      </c>
      <c r="B72" s="22" t="s">
        <v>129</v>
      </c>
      <c r="C72" s="244">
        <v>205</v>
      </c>
      <c r="D72" s="244" t="s">
        <v>22</v>
      </c>
      <c r="E72" s="244" t="s">
        <v>22</v>
      </c>
      <c r="F72" s="244" t="s">
        <v>22</v>
      </c>
      <c r="G72" s="244">
        <v>56</v>
      </c>
      <c r="H72" s="272" t="s">
        <v>23</v>
      </c>
      <c r="I72" s="272" t="s">
        <v>23</v>
      </c>
      <c r="J72" s="272" t="s">
        <v>23</v>
      </c>
      <c r="K72" s="272" t="s">
        <v>23</v>
      </c>
      <c r="L72" s="272"/>
      <c r="M72" s="272" t="s">
        <v>23</v>
      </c>
      <c r="N72" s="272"/>
      <c r="O72" s="272" t="s">
        <v>23</v>
      </c>
      <c r="P72" s="272"/>
      <c r="Q72" s="272"/>
      <c r="R72" s="272" t="s">
        <v>23</v>
      </c>
      <c r="S72" s="272" t="s">
        <v>23</v>
      </c>
    </row>
    <row r="73" spans="1:60" ht="22.5" x14ac:dyDescent="0.25">
      <c r="A73" s="22" t="s">
        <v>130</v>
      </c>
      <c r="B73" s="22" t="s">
        <v>131</v>
      </c>
      <c r="C73" s="244">
        <v>374.5</v>
      </c>
      <c r="D73" s="244">
        <v>232</v>
      </c>
      <c r="E73" s="244" t="s">
        <v>22</v>
      </c>
      <c r="F73" s="244" t="s">
        <v>22</v>
      </c>
      <c r="G73" s="244">
        <v>600</v>
      </c>
      <c r="H73" s="272" t="s">
        <v>23</v>
      </c>
      <c r="I73" s="272" t="s">
        <v>23</v>
      </c>
      <c r="J73" s="272" t="s">
        <v>23</v>
      </c>
      <c r="K73" s="272" t="s">
        <v>23</v>
      </c>
      <c r="L73" s="272" t="s">
        <v>23</v>
      </c>
      <c r="M73" s="272"/>
      <c r="N73" s="272" t="s">
        <v>23</v>
      </c>
      <c r="O73" s="272"/>
      <c r="P73" s="272" t="s">
        <v>23</v>
      </c>
      <c r="Q73" s="272"/>
      <c r="R73" s="272" t="s">
        <v>23</v>
      </c>
      <c r="S73" s="272" t="s">
        <v>23</v>
      </c>
    </row>
    <row r="74" spans="1:60" ht="22.5" x14ac:dyDescent="0.25">
      <c r="A74" s="26" t="s">
        <v>132</v>
      </c>
      <c r="B74" s="26" t="s">
        <v>133</v>
      </c>
      <c r="C74" s="244">
        <v>150.5</v>
      </c>
      <c r="D74" s="244" t="s">
        <v>22</v>
      </c>
      <c r="E74" s="244" t="s">
        <v>22</v>
      </c>
      <c r="F74" s="244" t="s">
        <v>22</v>
      </c>
      <c r="G74" s="244">
        <v>51</v>
      </c>
      <c r="H74" s="272" t="s">
        <v>23</v>
      </c>
      <c r="I74" s="272" t="s">
        <v>23</v>
      </c>
      <c r="J74" s="272" t="s">
        <v>23</v>
      </c>
      <c r="K74" s="272" t="s">
        <v>23</v>
      </c>
      <c r="L74" s="272"/>
      <c r="M74" s="272" t="s">
        <v>23</v>
      </c>
      <c r="N74" s="272"/>
      <c r="O74" s="272" t="s">
        <v>23</v>
      </c>
      <c r="P74" s="272"/>
      <c r="Q74" s="272"/>
      <c r="R74" s="272" t="s">
        <v>23</v>
      </c>
      <c r="S74" s="272" t="s">
        <v>23</v>
      </c>
    </row>
    <row r="75" spans="1:60" x14ac:dyDescent="0.25">
      <c r="A75" s="22" t="s">
        <v>134</v>
      </c>
      <c r="B75" s="22" t="s">
        <v>135</v>
      </c>
      <c r="C75" s="244">
        <v>358.72</v>
      </c>
      <c r="D75" s="244">
        <v>181</v>
      </c>
      <c r="E75" s="244" t="s">
        <v>22</v>
      </c>
      <c r="F75" s="244" t="s">
        <v>22</v>
      </c>
      <c r="G75" s="244">
        <v>292</v>
      </c>
      <c r="H75" s="275" t="s">
        <v>23</v>
      </c>
      <c r="I75" s="275" t="s">
        <v>23</v>
      </c>
      <c r="J75" s="275" t="s">
        <v>23</v>
      </c>
      <c r="K75" s="275" t="s">
        <v>23</v>
      </c>
      <c r="L75" s="272"/>
      <c r="M75" s="272" t="s">
        <v>23</v>
      </c>
      <c r="N75" s="272"/>
      <c r="O75" s="272" t="s">
        <v>23</v>
      </c>
      <c r="P75" s="272"/>
      <c r="Q75" s="272"/>
      <c r="R75" s="275" t="s">
        <v>23</v>
      </c>
      <c r="S75" s="275" t="s">
        <v>23</v>
      </c>
    </row>
    <row r="76" spans="1:60" ht="16.5" customHeight="1" x14ac:dyDescent="0.25">
      <c r="A76" s="22" t="s">
        <v>136</v>
      </c>
      <c r="B76" s="22" t="s">
        <v>137</v>
      </c>
      <c r="C76" s="244">
        <v>170</v>
      </c>
      <c r="D76" s="244">
        <v>122</v>
      </c>
      <c r="E76" s="244" t="s">
        <v>22</v>
      </c>
      <c r="F76" s="244" t="s">
        <v>22</v>
      </c>
      <c r="G76" s="244" t="s">
        <v>22</v>
      </c>
      <c r="H76" s="272" t="s">
        <v>23</v>
      </c>
      <c r="I76" s="272" t="s">
        <v>23</v>
      </c>
      <c r="J76" s="272" t="s">
        <v>23</v>
      </c>
      <c r="K76" s="272" t="s">
        <v>23</v>
      </c>
      <c r="L76" s="272"/>
      <c r="M76" s="272" t="s">
        <v>23</v>
      </c>
      <c r="N76" s="272"/>
      <c r="O76" s="272" t="s">
        <v>23</v>
      </c>
      <c r="P76" s="272"/>
      <c r="Q76" s="272"/>
      <c r="R76" s="272" t="s">
        <v>23</v>
      </c>
      <c r="S76" s="272" t="s">
        <v>23</v>
      </c>
    </row>
    <row r="77" spans="1:60" ht="26.25" customHeight="1" x14ac:dyDescent="0.25">
      <c r="A77" s="22" t="s">
        <v>138</v>
      </c>
      <c r="B77" s="22" t="s">
        <v>52</v>
      </c>
      <c r="C77" s="244">
        <v>808</v>
      </c>
      <c r="D77" s="244">
        <v>306</v>
      </c>
      <c r="E77" s="244" t="s">
        <v>22</v>
      </c>
      <c r="F77" s="244" t="s">
        <v>22</v>
      </c>
      <c r="G77" s="244">
        <v>127</v>
      </c>
      <c r="H77" s="272" t="s">
        <v>23</v>
      </c>
      <c r="I77" s="272" t="s">
        <v>23</v>
      </c>
      <c r="J77" s="272" t="s">
        <v>23</v>
      </c>
      <c r="K77" s="272" t="s">
        <v>23</v>
      </c>
      <c r="L77" s="272" t="s">
        <v>23</v>
      </c>
      <c r="M77" s="272"/>
      <c r="N77" s="272" t="s">
        <v>23</v>
      </c>
      <c r="O77" s="272"/>
      <c r="P77" s="272" t="s">
        <v>23</v>
      </c>
      <c r="Q77" s="272" t="s">
        <v>23</v>
      </c>
      <c r="R77" s="272" t="s">
        <v>23</v>
      </c>
      <c r="S77" s="272" t="s">
        <v>23</v>
      </c>
    </row>
    <row r="78" spans="1:60" ht="21" customHeight="1" x14ac:dyDescent="0.25">
      <c r="A78" s="22" t="s">
        <v>139</v>
      </c>
      <c r="B78" s="22" t="s">
        <v>140</v>
      </c>
      <c r="C78" s="244">
        <v>585.79999999999995</v>
      </c>
      <c r="D78" s="244">
        <v>377</v>
      </c>
      <c r="E78" s="244" t="s">
        <v>22</v>
      </c>
      <c r="F78" s="244" t="s">
        <v>22</v>
      </c>
      <c r="G78" s="244">
        <v>94</v>
      </c>
      <c r="H78" s="272" t="s">
        <v>23</v>
      </c>
      <c r="I78" s="272" t="s">
        <v>23</v>
      </c>
      <c r="J78" s="272" t="s">
        <v>23</v>
      </c>
      <c r="K78" s="272" t="s">
        <v>23</v>
      </c>
      <c r="L78" s="272" t="s">
        <v>23</v>
      </c>
      <c r="M78" s="272"/>
      <c r="N78" s="272" t="s">
        <v>23</v>
      </c>
      <c r="O78" s="272"/>
      <c r="P78" s="272" t="s">
        <v>23</v>
      </c>
      <c r="Q78" s="272"/>
      <c r="R78" s="272" t="s">
        <v>23</v>
      </c>
      <c r="S78" s="272" t="s">
        <v>23</v>
      </c>
    </row>
    <row r="79" spans="1:60" ht="33.75" x14ac:dyDescent="0.25">
      <c r="A79" s="22" t="s">
        <v>141</v>
      </c>
      <c r="B79" s="22" t="s">
        <v>142</v>
      </c>
      <c r="C79" s="244">
        <v>668.65</v>
      </c>
      <c r="D79" s="244">
        <v>313</v>
      </c>
      <c r="E79" s="244" t="s">
        <v>22</v>
      </c>
      <c r="F79" s="244">
        <v>271</v>
      </c>
      <c r="G79" s="244" t="s">
        <v>22</v>
      </c>
      <c r="H79" s="272" t="s">
        <v>23</v>
      </c>
      <c r="I79" s="272" t="s">
        <v>23</v>
      </c>
      <c r="J79" s="272" t="s">
        <v>23</v>
      </c>
      <c r="K79" s="272" t="s">
        <v>23</v>
      </c>
      <c r="L79" s="272" t="s">
        <v>23</v>
      </c>
      <c r="M79" s="272"/>
      <c r="N79" s="272" t="s">
        <v>23</v>
      </c>
      <c r="O79" s="272"/>
      <c r="P79" s="272" t="s">
        <v>23</v>
      </c>
      <c r="Q79" s="272" t="s">
        <v>23</v>
      </c>
      <c r="R79" s="272" t="s">
        <v>23</v>
      </c>
      <c r="S79" s="272" t="s">
        <v>23</v>
      </c>
    </row>
    <row r="80" spans="1:60" ht="22.5" x14ac:dyDescent="0.25">
      <c r="A80" s="22" t="s">
        <v>143</v>
      </c>
      <c r="B80" s="22" t="s">
        <v>144</v>
      </c>
      <c r="C80" s="244">
        <v>15210</v>
      </c>
      <c r="D80" s="244">
        <v>14090</v>
      </c>
      <c r="E80" s="244">
        <v>1000</v>
      </c>
      <c r="F80" s="244" t="s">
        <v>22</v>
      </c>
      <c r="G80" s="244" t="s">
        <v>22</v>
      </c>
      <c r="H80" s="272" t="s">
        <v>23</v>
      </c>
      <c r="I80" s="272" t="s">
        <v>23</v>
      </c>
      <c r="J80" s="272" t="s">
        <v>23</v>
      </c>
      <c r="K80" s="272" t="s">
        <v>23</v>
      </c>
      <c r="L80" s="272"/>
      <c r="M80" s="272" t="s">
        <v>23</v>
      </c>
      <c r="N80" s="272"/>
      <c r="O80" s="272" t="s">
        <v>23</v>
      </c>
      <c r="P80" s="272"/>
      <c r="Q80" s="272"/>
      <c r="R80" s="272" t="s">
        <v>23</v>
      </c>
      <c r="S80" s="272" t="s">
        <v>23</v>
      </c>
    </row>
    <row r="81" spans="1:60" ht="24" customHeight="1" x14ac:dyDescent="0.25">
      <c r="A81" s="26" t="s">
        <v>145</v>
      </c>
      <c r="B81" s="26" t="s">
        <v>146</v>
      </c>
      <c r="C81" s="244">
        <v>440</v>
      </c>
      <c r="D81" s="244">
        <v>300</v>
      </c>
      <c r="E81" s="244" t="s">
        <v>22</v>
      </c>
      <c r="F81" s="244" t="s">
        <v>22</v>
      </c>
      <c r="G81" s="244" t="s">
        <v>22</v>
      </c>
      <c r="H81" s="272" t="s">
        <v>23</v>
      </c>
      <c r="I81" s="272" t="s">
        <v>23</v>
      </c>
      <c r="J81" s="272" t="s">
        <v>23</v>
      </c>
      <c r="K81" s="272" t="s">
        <v>23</v>
      </c>
      <c r="L81" s="272"/>
      <c r="M81" s="272" t="s">
        <v>23</v>
      </c>
      <c r="N81" s="272"/>
      <c r="O81" s="272" t="s">
        <v>23</v>
      </c>
      <c r="P81" s="272"/>
      <c r="Q81" s="272"/>
      <c r="R81" s="272" t="s">
        <v>23</v>
      </c>
      <c r="S81" s="272" t="s">
        <v>23</v>
      </c>
    </row>
    <row r="82" spans="1:60" ht="24.75" customHeight="1" x14ac:dyDescent="0.25">
      <c r="A82" s="22" t="s">
        <v>147</v>
      </c>
      <c r="B82" s="22" t="s">
        <v>148</v>
      </c>
      <c r="C82" s="244">
        <v>71.5</v>
      </c>
      <c r="D82" s="244" t="s">
        <v>22</v>
      </c>
      <c r="E82" s="244" t="s">
        <v>22</v>
      </c>
      <c r="F82" s="244" t="s">
        <v>22</v>
      </c>
      <c r="G82" s="244">
        <v>24</v>
      </c>
      <c r="H82" s="272" t="s">
        <v>23</v>
      </c>
      <c r="I82" s="272" t="s">
        <v>23</v>
      </c>
      <c r="J82" s="272" t="s">
        <v>23</v>
      </c>
      <c r="K82" s="272" t="s">
        <v>23</v>
      </c>
      <c r="L82" s="272" t="s">
        <v>23</v>
      </c>
      <c r="M82" s="272"/>
      <c r="N82" s="272" t="s">
        <v>23</v>
      </c>
      <c r="O82" s="272"/>
      <c r="P82" s="272" t="s">
        <v>23</v>
      </c>
      <c r="Q82" s="272" t="s">
        <v>23</v>
      </c>
      <c r="R82" s="272" t="s">
        <v>23</v>
      </c>
      <c r="S82" s="272" t="s">
        <v>23</v>
      </c>
    </row>
    <row r="83" spans="1:60" ht="21" customHeight="1" x14ac:dyDescent="0.25">
      <c r="A83" s="22" t="s">
        <v>149</v>
      </c>
      <c r="B83" s="22" t="s">
        <v>150</v>
      </c>
      <c r="C83" s="244">
        <v>218.8</v>
      </c>
      <c r="D83" s="244">
        <v>207</v>
      </c>
      <c r="E83" s="244" t="s">
        <v>22</v>
      </c>
      <c r="F83" s="244" t="s">
        <v>22</v>
      </c>
      <c r="G83" s="244" t="s">
        <v>22</v>
      </c>
      <c r="H83" s="272" t="s">
        <v>23</v>
      </c>
      <c r="I83" s="272" t="s">
        <v>23</v>
      </c>
      <c r="J83" s="272" t="s">
        <v>23</v>
      </c>
      <c r="K83" s="272" t="s">
        <v>23</v>
      </c>
      <c r="L83" s="272"/>
      <c r="M83" s="272" t="s">
        <v>23</v>
      </c>
      <c r="N83" s="272"/>
      <c r="O83" s="272"/>
      <c r="P83" s="272" t="s">
        <v>23</v>
      </c>
      <c r="Q83" s="272"/>
      <c r="R83" s="272" t="s">
        <v>23</v>
      </c>
      <c r="S83" s="272" t="s">
        <v>23</v>
      </c>
    </row>
    <row r="84" spans="1:60" ht="23.25" customHeight="1" x14ac:dyDescent="0.25">
      <c r="A84" s="245" t="s">
        <v>151</v>
      </c>
      <c r="B84" s="245" t="s">
        <v>152</v>
      </c>
      <c r="C84" s="244">
        <v>144</v>
      </c>
      <c r="D84" s="244" t="s">
        <v>22</v>
      </c>
      <c r="E84" s="244">
        <v>111</v>
      </c>
      <c r="F84" s="244" t="s">
        <v>22</v>
      </c>
      <c r="G84" s="244">
        <v>48</v>
      </c>
      <c r="H84" s="272" t="s">
        <v>23</v>
      </c>
      <c r="I84" s="272" t="s">
        <v>23</v>
      </c>
      <c r="J84" s="272" t="s">
        <v>23</v>
      </c>
      <c r="K84" s="272" t="s">
        <v>23</v>
      </c>
      <c r="L84" s="272"/>
      <c r="M84" s="272" t="s">
        <v>23</v>
      </c>
      <c r="N84" s="272"/>
      <c r="O84" s="272"/>
      <c r="P84" s="272" t="s">
        <v>23</v>
      </c>
      <c r="Q84" s="272"/>
      <c r="R84" s="272" t="s">
        <v>23</v>
      </c>
      <c r="S84" s="272" t="s">
        <v>23</v>
      </c>
    </row>
    <row r="85" spans="1:60" ht="20.25" customHeight="1" x14ac:dyDescent="0.25">
      <c r="A85" s="22" t="s">
        <v>153</v>
      </c>
      <c r="B85" s="22" t="s">
        <v>154</v>
      </c>
      <c r="C85" s="244">
        <v>28860</v>
      </c>
      <c r="D85" s="244">
        <v>23680</v>
      </c>
      <c r="E85" s="244" t="s">
        <v>22</v>
      </c>
      <c r="F85" s="244">
        <v>100</v>
      </c>
      <c r="G85" s="244" t="s">
        <v>22</v>
      </c>
      <c r="H85" s="272" t="s">
        <v>23</v>
      </c>
      <c r="I85" s="272" t="s">
        <v>23</v>
      </c>
      <c r="J85" s="272" t="s">
        <v>23</v>
      </c>
      <c r="K85" s="272" t="s">
        <v>23</v>
      </c>
      <c r="L85" s="272" t="s">
        <v>23</v>
      </c>
      <c r="M85" s="272"/>
      <c r="N85" s="272" t="s">
        <v>23</v>
      </c>
      <c r="O85" s="272" t="s">
        <v>23</v>
      </c>
      <c r="P85" s="272"/>
      <c r="Q85" s="272" t="s">
        <v>23</v>
      </c>
      <c r="R85" s="272" t="s">
        <v>23</v>
      </c>
      <c r="S85" s="272" t="s">
        <v>23</v>
      </c>
      <c r="W85" s="269"/>
      <c r="X85" s="269"/>
    </row>
    <row r="86" spans="1:60" ht="21" customHeight="1" x14ac:dyDescent="0.25">
      <c r="A86" s="253" t="s">
        <v>155</v>
      </c>
      <c r="B86" s="253" t="s">
        <v>156</v>
      </c>
      <c r="C86" s="244">
        <v>1100</v>
      </c>
      <c r="D86" s="244">
        <v>541</v>
      </c>
      <c r="E86" s="244" t="s">
        <v>22</v>
      </c>
      <c r="F86" s="244" t="s">
        <v>22</v>
      </c>
      <c r="G86" s="244" t="s">
        <v>22</v>
      </c>
      <c r="H86" s="272" t="s">
        <v>23</v>
      </c>
      <c r="I86" s="272" t="s">
        <v>23</v>
      </c>
      <c r="J86" s="272" t="s">
        <v>23</v>
      </c>
      <c r="K86" s="272" t="s">
        <v>23</v>
      </c>
      <c r="L86" s="272" t="s">
        <v>23</v>
      </c>
      <c r="M86" s="272"/>
      <c r="N86" s="272" t="s">
        <v>23</v>
      </c>
      <c r="O86" s="272"/>
      <c r="P86" s="272" t="s">
        <v>23</v>
      </c>
      <c r="Q86" s="272"/>
      <c r="R86" s="272" t="s">
        <v>23</v>
      </c>
      <c r="S86" s="272" t="s">
        <v>23</v>
      </c>
      <c r="U86" s="269"/>
      <c r="V86" s="269"/>
      <c r="W86" s="269"/>
      <c r="X86" s="269"/>
    </row>
    <row r="87" spans="1:60" ht="13.35" customHeight="1" x14ac:dyDescent="0.25">
      <c r="A87" s="338" t="s">
        <v>157</v>
      </c>
      <c r="B87" s="338"/>
      <c r="C87" s="264"/>
      <c r="D87" s="339" t="s">
        <v>1198</v>
      </c>
      <c r="E87" s="339"/>
      <c r="F87" s="339" t="s">
        <v>1199</v>
      </c>
      <c r="G87" s="339"/>
      <c r="H87" s="326" t="s">
        <v>1200</v>
      </c>
      <c r="I87" s="326" t="s">
        <v>1201</v>
      </c>
      <c r="J87" s="326" t="s">
        <v>1202</v>
      </c>
      <c r="K87" s="326" t="s">
        <v>1203</v>
      </c>
      <c r="L87" s="326" t="s">
        <v>1204</v>
      </c>
      <c r="M87" s="326" t="s">
        <v>1205</v>
      </c>
      <c r="N87" s="326" t="s">
        <v>1206</v>
      </c>
      <c r="O87" s="326" t="s">
        <v>1207</v>
      </c>
      <c r="P87" s="326" t="s">
        <v>1208</v>
      </c>
      <c r="Q87" s="326" t="s">
        <v>1209</v>
      </c>
      <c r="R87" s="326" t="s">
        <v>1210</v>
      </c>
      <c r="S87" s="326" t="s">
        <v>1211</v>
      </c>
    </row>
    <row r="88" spans="1:60" ht="13.35" customHeight="1" x14ac:dyDescent="0.25">
      <c r="A88" s="338"/>
      <c r="B88" s="338"/>
      <c r="C88" s="265"/>
      <c r="D88" s="339"/>
      <c r="E88" s="339"/>
      <c r="F88" s="339"/>
      <c r="G88" s="339"/>
      <c r="H88" s="326"/>
      <c r="I88" s="326"/>
      <c r="J88" s="326"/>
      <c r="K88" s="326"/>
      <c r="L88" s="326"/>
      <c r="M88" s="326"/>
      <c r="N88" s="326"/>
      <c r="O88" s="326"/>
      <c r="P88" s="326"/>
      <c r="Q88" s="326"/>
      <c r="R88" s="326"/>
      <c r="S88" s="326"/>
    </row>
    <row r="89" spans="1:60" ht="13.35" customHeight="1" x14ac:dyDescent="0.25">
      <c r="A89" s="347" t="s">
        <v>17</v>
      </c>
      <c r="B89" s="347"/>
      <c r="C89" s="266"/>
      <c r="D89" s="266" t="s">
        <v>18</v>
      </c>
      <c r="E89" s="266" t="s">
        <v>19</v>
      </c>
      <c r="F89" s="266" t="s">
        <v>18</v>
      </c>
      <c r="G89" s="266" t="s">
        <v>19</v>
      </c>
      <c r="H89" s="326"/>
      <c r="I89" s="326"/>
      <c r="J89" s="326"/>
      <c r="K89" s="326"/>
      <c r="L89" s="326"/>
      <c r="M89" s="326"/>
      <c r="N89" s="326"/>
      <c r="O89" s="326"/>
      <c r="P89" s="326"/>
      <c r="Q89" s="326"/>
      <c r="R89" s="326"/>
      <c r="S89" s="326"/>
    </row>
    <row r="90" spans="1:60" ht="22.5" x14ac:dyDescent="0.25">
      <c r="A90" s="22" t="s">
        <v>158</v>
      </c>
      <c r="B90" s="22" t="s">
        <v>159</v>
      </c>
      <c r="C90" s="243">
        <v>20469.349999999999</v>
      </c>
      <c r="D90" s="244">
        <v>15042</v>
      </c>
      <c r="E90" s="244" t="s">
        <v>22</v>
      </c>
      <c r="F90" s="244">
        <v>3547</v>
      </c>
      <c r="G90" s="244">
        <v>26</v>
      </c>
      <c r="H90" s="272" t="s">
        <v>23</v>
      </c>
      <c r="I90" s="272" t="s">
        <v>23</v>
      </c>
      <c r="J90" s="272" t="s">
        <v>23</v>
      </c>
      <c r="K90" s="272" t="s">
        <v>23</v>
      </c>
      <c r="L90" s="272"/>
      <c r="M90" s="272" t="s">
        <v>23</v>
      </c>
      <c r="N90" s="272"/>
      <c r="O90" s="272" t="s">
        <v>23</v>
      </c>
      <c r="P90" s="272"/>
      <c r="Q90" s="272" t="s">
        <v>23</v>
      </c>
      <c r="R90" s="272" t="s">
        <v>23</v>
      </c>
      <c r="S90" s="272" t="s">
        <v>23</v>
      </c>
    </row>
    <row r="91" spans="1:60" ht="22.5" x14ac:dyDescent="0.25">
      <c r="A91" s="253" t="s">
        <v>160</v>
      </c>
      <c r="B91" s="253" t="s">
        <v>161</v>
      </c>
      <c r="C91" s="244">
        <v>23247.98</v>
      </c>
      <c r="D91" s="244">
        <v>17604</v>
      </c>
      <c r="E91" s="244" t="s">
        <v>22</v>
      </c>
      <c r="F91" s="244" t="s">
        <v>22</v>
      </c>
      <c r="G91" s="244">
        <v>650</v>
      </c>
      <c r="H91" s="272" t="s">
        <v>23</v>
      </c>
      <c r="I91" s="272" t="s">
        <v>23</v>
      </c>
      <c r="J91" s="272" t="s">
        <v>23</v>
      </c>
      <c r="K91" s="272" t="s">
        <v>23</v>
      </c>
      <c r="L91" s="272"/>
      <c r="M91" s="272" t="s">
        <v>23</v>
      </c>
      <c r="N91" s="272"/>
      <c r="O91" s="272" t="s">
        <v>23</v>
      </c>
      <c r="P91" s="272"/>
      <c r="Q91" s="272" t="s">
        <v>23</v>
      </c>
      <c r="R91" s="272" t="s">
        <v>23</v>
      </c>
      <c r="S91" s="272" t="s">
        <v>23</v>
      </c>
    </row>
    <row r="92" spans="1:60" ht="16.5" customHeight="1" x14ac:dyDescent="0.25">
      <c r="A92" s="22" t="s">
        <v>162</v>
      </c>
      <c r="B92" s="22" t="s">
        <v>163</v>
      </c>
      <c r="C92" s="243">
        <v>18210</v>
      </c>
      <c r="D92" s="244">
        <v>12547</v>
      </c>
      <c r="E92" s="244" t="s">
        <v>22</v>
      </c>
      <c r="F92" s="244" t="s">
        <v>22</v>
      </c>
      <c r="G92" s="244" t="s">
        <v>22</v>
      </c>
      <c r="H92" s="275" t="s">
        <v>23</v>
      </c>
      <c r="I92" s="275" t="s">
        <v>23</v>
      </c>
      <c r="J92" s="275" t="s">
        <v>23</v>
      </c>
      <c r="K92" s="275" t="s">
        <v>23</v>
      </c>
      <c r="L92" s="275"/>
      <c r="M92" s="275" t="s">
        <v>23</v>
      </c>
      <c r="N92" s="275"/>
      <c r="O92" s="275" t="s">
        <v>23</v>
      </c>
      <c r="P92" s="275"/>
      <c r="Q92" s="275" t="s">
        <v>23</v>
      </c>
      <c r="R92" s="275" t="s">
        <v>23</v>
      </c>
      <c r="S92" s="275" t="s">
        <v>23</v>
      </c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</row>
    <row r="93" spans="1:60" ht="24" customHeight="1" x14ac:dyDescent="0.25">
      <c r="A93" s="22" t="s">
        <v>164</v>
      </c>
      <c r="B93" s="22" t="s">
        <v>165</v>
      </c>
      <c r="C93" s="244">
        <v>1316</v>
      </c>
      <c r="D93" s="244">
        <v>706</v>
      </c>
      <c r="E93" s="244" t="s">
        <v>22</v>
      </c>
      <c r="F93" s="244" t="s">
        <v>22</v>
      </c>
      <c r="G93" s="244">
        <v>300</v>
      </c>
      <c r="H93" s="272" t="s">
        <v>23</v>
      </c>
      <c r="I93" s="272" t="s">
        <v>23</v>
      </c>
      <c r="J93" s="272" t="s">
        <v>23</v>
      </c>
      <c r="K93" s="272" t="s">
        <v>23</v>
      </c>
      <c r="L93" s="272" t="s">
        <v>23</v>
      </c>
      <c r="M93" s="272"/>
      <c r="N93" s="272" t="s">
        <v>23</v>
      </c>
      <c r="O93" s="272"/>
      <c r="P93" s="272" t="s">
        <v>23</v>
      </c>
      <c r="Q93" s="272"/>
      <c r="R93" s="272" t="s">
        <v>23</v>
      </c>
      <c r="S93" s="272" t="s">
        <v>23</v>
      </c>
    </row>
    <row r="94" spans="1:60" ht="22.5" x14ac:dyDescent="0.25">
      <c r="A94" s="22" t="s">
        <v>166</v>
      </c>
      <c r="B94" s="22" t="s">
        <v>167</v>
      </c>
      <c r="C94" s="244"/>
      <c r="D94" s="244">
        <v>34000</v>
      </c>
      <c r="E94" s="244" t="s">
        <v>22</v>
      </c>
      <c r="F94" s="244" t="s">
        <v>22</v>
      </c>
      <c r="G94" s="244" t="s">
        <v>22</v>
      </c>
      <c r="H94" s="272" t="s">
        <v>23</v>
      </c>
      <c r="I94" s="272" t="s">
        <v>23</v>
      </c>
      <c r="J94" s="272" t="s">
        <v>23</v>
      </c>
      <c r="K94" s="272" t="s">
        <v>23</v>
      </c>
      <c r="L94" s="272"/>
      <c r="M94" s="272" t="s">
        <v>23</v>
      </c>
      <c r="N94" s="272"/>
      <c r="O94" s="272" t="s">
        <v>23</v>
      </c>
      <c r="P94" s="272"/>
      <c r="Q94" s="272" t="s">
        <v>23</v>
      </c>
      <c r="R94" s="272" t="s">
        <v>23</v>
      </c>
      <c r="S94" s="272" t="s">
        <v>23</v>
      </c>
    </row>
    <row r="95" spans="1:60" ht="33.75" x14ac:dyDescent="0.25">
      <c r="A95" s="22" t="s">
        <v>168</v>
      </c>
      <c r="B95" s="22" t="s">
        <v>169</v>
      </c>
      <c r="C95" s="244">
        <v>71500</v>
      </c>
      <c r="D95" s="244">
        <v>24700</v>
      </c>
      <c r="E95" s="244" t="s">
        <v>22</v>
      </c>
      <c r="F95" s="244" t="s">
        <v>22</v>
      </c>
      <c r="G95" s="244" t="s">
        <v>22</v>
      </c>
      <c r="H95" s="272" t="s">
        <v>23</v>
      </c>
      <c r="I95" s="272" t="s">
        <v>23</v>
      </c>
      <c r="J95" s="272" t="s">
        <v>23</v>
      </c>
      <c r="K95" s="272" t="s">
        <v>23</v>
      </c>
      <c r="L95" s="272" t="s">
        <v>23</v>
      </c>
      <c r="M95" s="272"/>
      <c r="N95" s="272" t="s">
        <v>23</v>
      </c>
      <c r="O95" s="272"/>
      <c r="P95" s="272" t="s">
        <v>23</v>
      </c>
      <c r="Q95" s="272" t="s">
        <v>23</v>
      </c>
      <c r="R95" s="272" t="s">
        <v>23</v>
      </c>
      <c r="S95" s="272" t="s">
        <v>23</v>
      </c>
    </row>
    <row r="96" spans="1:60" ht="16.5" customHeight="1" x14ac:dyDescent="0.25">
      <c r="A96" s="22" t="s">
        <v>170</v>
      </c>
      <c r="B96" s="22" t="s">
        <v>171</v>
      </c>
      <c r="C96" s="244">
        <v>7500</v>
      </c>
      <c r="D96" s="244">
        <v>5409</v>
      </c>
      <c r="E96" s="244" t="s">
        <v>22</v>
      </c>
      <c r="F96" s="244" t="s">
        <v>22</v>
      </c>
      <c r="G96" s="244" t="s">
        <v>22</v>
      </c>
      <c r="H96" s="272" t="s">
        <v>23</v>
      </c>
      <c r="I96" s="272" t="s">
        <v>23</v>
      </c>
      <c r="J96" s="272" t="s">
        <v>23</v>
      </c>
      <c r="K96" s="272" t="s">
        <v>23</v>
      </c>
      <c r="L96" s="272" t="s">
        <v>23</v>
      </c>
      <c r="M96" s="272"/>
      <c r="N96" s="272" t="s">
        <v>23</v>
      </c>
      <c r="O96" s="272"/>
      <c r="P96" s="272" t="s">
        <v>23</v>
      </c>
      <c r="Q96" s="272" t="s">
        <v>23</v>
      </c>
      <c r="R96" s="272" t="s">
        <v>23</v>
      </c>
      <c r="S96" s="272" t="s">
        <v>23</v>
      </c>
    </row>
    <row r="97" spans="1:1023" ht="16.5" customHeight="1" x14ac:dyDescent="0.25">
      <c r="A97" s="26" t="s">
        <v>172</v>
      </c>
      <c r="B97" s="26" t="s">
        <v>173</v>
      </c>
      <c r="C97" s="108">
        <v>77753.02</v>
      </c>
      <c r="D97" s="244">
        <v>35588</v>
      </c>
      <c r="E97" s="244" t="s">
        <v>22</v>
      </c>
      <c r="F97" s="244" t="s">
        <v>22</v>
      </c>
      <c r="G97" s="244" t="s">
        <v>22</v>
      </c>
      <c r="H97" s="272" t="s">
        <v>23</v>
      </c>
      <c r="I97" s="272" t="s">
        <v>23</v>
      </c>
      <c r="J97" s="272" t="s">
        <v>23</v>
      </c>
      <c r="K97" s="272" t="s">
        <v>23</v>
      </c>
      <c r="L97" s="272" t="s">
        <v>23</v>
      </c>
      <c r="M97" s="272"/>
      <c r="N97" s="272" t="s">
        <v>23</v>
      </c>
      <c r="O97" s="272"/>
      <c r="P97" s="272" t="s">
        <v>23</v>
      </c>
      <c r="Q97" s="272" t="s">
        <v>23</v>
      </c>
      <c r="R97" s="272" t="s">
        <v>23</v>
      </c>
      <c r="S97" s="272" t="s">
        <v>23</v>
      </c>
    </row>
    <row r="98" spans="1:1023" ht="22.5" customHeight="1" x14ac:dyDescent="0.25">
      <c r="A98" s="22" t="s">
        <v>174</v>
      </c>
      <c r="B98" s="22" t="s">
        <v>175</v>
      </c>
      <c r="C98" s="254">
        <v>65469</v>
      </c>
      <c r="D98" s="254">
        <v>34240</v>
      </c>
      <c r="E98" s="254" t="s">
        <v>22</v>
      </c>
      <c r="F98" s="244" t="s">
        <v>22</v>
      </c>
      <c r="G98" s="254">
        <v>933</v>
      </c>
      <c r="H98" s="272" t="s">
        <v>23</v>
      </c>
      <c r="I98" s="272" t="s">
        <v>23</v>
      </c>
      <c r="J98" s="272" t="s">
        <v>23</v>
      </c>
      <c r="K98" s="272" t="s">
        <v>23</v>
      </c>
      <c r="L98" s="272" t="s">
        <v>23</v>
      </c>
      <c r="M98" s="272"/>
      <c r="N98" s="272" t="s">
        <v>23</v>
      </c>
      <c r="O98" s="272"/>
      <c r="P98" s="272" t="s">
        <v>23</v>
      </c>
      <c r="Q98" s="272" t="s">
        <v>23</v>
      </c>
      <c r="R98" s="272" t="s">
        <v>23</v>
      </c>
      <c r="S98" s="272" t="s">
        <v>23</v>
      </c>
      <c r="W98" s="269"/>
      <c r="X98" s="269"/>
    </row>
    <row r="99" spans="1:1023" ht="24" customHeight="1" thickBot="1" x14ac:dyDescent="0.3">
      <c r="A99" s="276" t="s">
        <v>151</v>
      </c>
      <c r="B99" s="276" t="s">
        <v>176</v>
      </c>
      <c r="C99" s="277">
        <v>2345</v>
      </c>
      <c r="D99" s="277" t="s">
        <v>22</v>
      </c>
      <c r="E99" s="277">
        <v>1955</v>
      </c>
      <c r="F99" s="277" t="s">
        <v>22</v>
      </c>
      <c r="G99" s="277">
        <v>804</v>
      </c>
      <c r="H99" s="278" t="s">
        <v>23</v>
      </c>
      <c r="I99" s="278" t="s">
        <v>23</v>
      </c>
      <c r="J99" s="278" t="s">
        <v>23</v>
      </c>
      <c r="K99" s="278" t="s">
        <v>23</v>
      </c>
      <c r="L99" s="278"/>
      <c r="M99" s="278" t="s">
        <v>23</v>
      </c>
      <c r="N99" s="278"/>
      <c r="O99" s="278"/>
      <c r="P99" s="278" t="s">
        <v>23</v>
      </c>
      <c r="Q99" s="278"/>
      <c r="R99" s="278" t="s">
        <v>23</v>
      </c>
      <c r="S99" s="278" t="s">
        <v>23</v>
      </c>
      <c r="T99" s="7"/>
      <c r="U99" s="270"/>
      <c r="V99" s="270"/>
      <c r="W99" s="270"/>
      <c r="X99" s="270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</row>
    <row r="100" spans="1:1023" ht="13.35" customHeight="1" thickBot="1" x14ac:dyDescent="0.3">
      <c r="A100" s="342" t="s">
        <v>179</v>
      </c>
      <c r="B100" s="343"/>
      <c r="C100" s="284"/>
      <c r="D100" s="344" t="s">
        <v>1198</v>
      </c>
      <c r="E100" s="344"/>
      <c r="F100" s="344" t="s">
        <v>1199</v>
      </c>
      <c r="G100" s="344"/>
      <c r="H100" s="325" t="s">
        <v>1200</v>
      </c>
      <c r="I100" s="325" t="s">
        <v>1201</v>
      </c>
      <c r="J100" s="325" t="s">
        <v>1202</v>
      </c>
      <c r="K100" s="325" t="s">
        <v>1203</v>
      </c>
      <c r="L100" s="325" t="s">
        <v>1204</v>
      </c>
      <c r="M100" s="325" t="s">
        <v>1205</v>
      </c>
      <c r="N100" s="325" t="s">
        <v>1206</v>
      </c>
      <c r="O100" s="325" t="s">
        <v>1207</v>
      </c>
      <c r="P100" s="325" t="s">
        <v>1208</v>
      </c>
      <c r="Q100" s="325" t="s">
        <v>1209</v>
      </c>
      <c r="R100" s="325" t="s">
        <v>1210</v>
      </c>
      <c r="S100" s="328" t="s">
        <v>1211</v>
      </c>
    </row>
    <row r="101" spans="1:1023" ht="13.35" customHeight="1" thickTop="1" x14ac:dyDescent="0.25">
      <c r="A101" s="337"/>
      <c r="B101" s="338"/>
      <c r="C101" s="265"/>
      <c r="D101" s="339"/>
      <c r="E101" s="339"/>
      <c r="F101" s="339"/>
      <c r="G101" s="339"/>
      <c r="H101" s="326"/>
      <c r="I101" s="326"/>
      <c r="J101" s="326"/>
      <c r="K101" s="326"/>
      <c r="L101" s="326"/>
      <c r="M101" s="326"/>
      <c r="N101" s="326"/>
      <c r="O101" s="326"/>
      <c r="P101" s="326"/>
      <c r="Q101" s="326"/>
      <c r="R101" s="326"/>
      <c r="S101" s="329"/>
    </row>
    <row r="102" spans="1:1023" ht="13.35" customHeight="1" thickBot="1" x14ac:dyDescent="0.3">
      <c r="A102" s="345" t="s">
        <v>17</v>
      </c>
      <c r="B102" s="346"/>
      <c r="C102" s="285"/>
      <c r="D102" s="285" t="s">
        <v>18</v>
      </c>
      <c r="E102" s="285" t="s">
        <v>19</v>
      </c>
      <c r="F102" s="285" t="s">
        <v>18</v>
      </c>
      <c r="G102" s="285" t="s">
        <v>19</v>
      </c>
      <c r="H102" s="327"/>
      <c r="I102" s="327"/>
      <c r="J102" s="327"/>
      <c r="K102" s="327"/>
      <c r="L102" s="327"/>
      <c r="M102" s="327"/>
      <c r="N102" s="327"/>
      <c r="O102" s="327"/>
      <c r="P102" s="327"/>
      <c r="Q102" s="327"/>
      <c r="R102" s="327"/>
      <c r="S102" s="330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</row>
    <row r="103" spans="1:1023" s="13" customFormat="1" ht="20.25" customHeight="1" x14ac:dyDescent="0.25">
      <c r="A103" s="279" t="s">
        <v>180</v>
      </c>
      <c r="B103" s="280" t="s">
        <v>181</v>
      </c>
      <c r="C103" s="281"/>
      <c r="D103" s="282" t="s">
        <v>22</v>
      </c>
      <c r="E103" s="282">
        <v>250</v>
      </c>
      <c r="F103" s="282" t="s">
        <v>22</v>
      </c>
      <c r="G103" s="282">
        <v>60</v>
      </c>
      <c r="H103" s="283" t="s">
        <v>23</v>
      </c>
      <c r="I103" s="283" t="s">
        <v>23</v>
      </c>
      <c r="J103" s="283" t="s">
        <v>23</v>
      </c>
      <c r="K103" s="283" t="s">
        <v>23</v>
      </c>
      <c r="L103" s="283"/>
      <c r="M103" s="283" t="s">
        <v>23</v>
      </c>
      <c r="N103" s="283"/>
      <c r="O103" s="283" t="s">
        <v>23</v>
      </c>
      <c r="P103" s="283"/>
      <c r="Q103" s="283"/>
      <c r="R103" s="283" t="s">
        <v>23</v>
      </c>
      <c r="S103" s="283" t="s">
        <v>23</v>
      </c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AMG103"/>
      <c r="AMH103"/>
      <c r="AMI103"/>
    </row>
    <row r="104" spans="1:1023" ht="22.5" x14ac:dyDescent="0.25">
      <c r="A104" s="26" t="s">
        <v>182</v>
      </c>
      <c r="B104" s="26" t="s">
        <v>183</v>
      </c>
      <c r="C104" s="108">
        <v>150</v>
      </c>
      <c r="D104" s="244" t="s">
        <v>22</v>
      </c>
      <c r="E104" s="244" t="s">
        <v>22</v>
      </c>
      <c r="F104" s="249" t="s">
        <v>22</v>
      </c>
      <c r="G104" s="244">
        <v>50</v>
      </c>
      <c r="H104" s="275" t="s">
        <v>23</v>
      </c>
      <c r="I104" s="275" t="s">
        <v>23</v>
      </c>
      <c r="J104" s="275" t="s">
        <v>23</v>
      </c>
      <c r="K104" s="275" t="s">
        <v>23</v>
      </c>
      <c r="L104" s="275" t="s">
        <v>23</v>
      </c>
      <c r="M104" s="275"/>
      <c r="N104" s="275" t="s">
        <v>23</v>
      </c>
      <c r="O104" s="275"/>
      <c r="P104" s="275"/>
      <c r="Q104" s="275" t="s">
        <v>23</v>
      </c>
      <c r="R104" s="275" t="s">
        <v>23</v>
      </c>
      <c r="S104" s="275" t="s">
        <v>23</v>
      </c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</row>
    <row r="105" spans="1:1023" ht="22.5" x14ac:dyDescent="0.25">
      <c r="A105" s="22" t="s">
        <v>184</v>
      </c>
      <c r="B105" s="22" t="s">
        <v>185</v>
      </c>
      <c r="C105" s="244">
        <v>205.2</v>
      </c>
      <c r="D105" s="244">
        <v>109</v>
      </c>
      <c r="E105" s="244" t="s">
        <v>22</v>
      </c>
      <c r="F105" s="244" t="s">
        <v>22</v>
      </c>
      <c r="G105" s="244" t="s">
        <v>22</v>
      </c>
      <c r="H105" s="272" t="s">
        <v>23</v>
      </c>
      <c r="I105" s="272" t="s">
        <v>23</v>
      </c>
      <c r="J105" s="272" t="s">
        <v>23</v>
      </c>
      <c r="K105" s="272" t="s">
        <v>23</v>
      </c>
      <c r="L105" s="272"/>
      <c r="M105" s="272" t="s">
        <v>23</v>
      </c>
      <c r="N105" s="272"/>
      <c r="O105" s="272" t="s">
        <v>23</v>
      </c>
      <c r="P105" s="272" t="s">
        <v>23</v>
      </c>
      <c r="Q105" s="272"/>
      <c r="R105" s="272" t="s">
        <v>23</v>
      </c>
      <c r="S105" s="272" t="s">
        <v>23</v>
      </c>
    </row>
    <row r="106" spans="1:1023" ht="16.5" customHeight="1" x14ac:dyDescent="0.25">
      <c r="A106" s="26" t="s">
        <v>186</v>
      </c>
      <c r="B106" s="22" t="s">
        <v>187</v>
      </c>
      <c r="C106" s="244"/>
      <c r="D106" s="244" t="s">
        <v>22</v>
      </c>
      <c r="E106" s="244">
        <v>350</v>
      </c>
      <c r="F106" s="244" t="s">
        <v>22</v>
      </c>
      <c r="G106" s="244">
        <v>50</v>
      </c>
      <c r="H106" s="272" t="s">
        <v>23</v>
      </c>
      <c r="I106" s="272" t="s">
        <v>23</v>
      </c>
      <c r="J106" s="272" t="s">
        <v>23</v>
      </c>
      <c r="K106" s="272" t="s">
        <v>23</v>
      </c>
      <c r="L106" s="272"/>
      <c r="M106" s="272" t="s">
        <v>23</v>
      </c>
      <c r="N106" s="272"/>
      <c r="O106" s="272" t="s">
        <v>23</v>
      </c>
      <c r="P106" s="272"/>
      <c r="Q106" s="272"/>
      <c r="R106" s="272" t="s">
        <v>23</v>
      </c>
      <c r="S106" s="272" t="s">
        <v>23</v>
      </c>
    </row>
    <row r="107" spans="1:1023" ht="22.5" x14ac:dyDescent="0.25">
      <c r="A107" s="245" t="s">
        <v>188</v>
      </c>
      <c r="B107" s="22" t="s">
        <v>183</v>
      </c>
      <c r="C107" s="244">
        <v>495.94</v>
      </c>
      <c r="D107" s="244">
        <v>465</v>
      </c>
      <c r="E107" s="244" t="s">
        <v>22</v>
      </c>
      <c r="F107" s="255" t="s">
        <v>22</v>
      </c>
      <c r="G107" s="244">
        <v>63</v>
      </c>
      <c r="H107" s="272" t="s">
        <v>23</v>
      </c>
      <c r="I107" s="272" t="s">
        <v>23</v>
      </c>
      <c r="J107" s="272" t="s">
        <v>23</v>
      </c>
      <c r="K107" s="272" t="s">
        <v>23</v>
      </c>
      <c r="L107" s="275" t="s">
        <v>23</v>
      </c>
      <c r="M107" s="275"/>
      <c r="N107" s="275" t="s">
        <v>23</v>
      </c>
      <c r="O107" s="275"/>
      <c r="P107" s="275"/>
      <c r="Q107" s="275" t="s">
        <v>23</v>
      </c>
      <c r="R107" s="272" t="s">
        <v>23</v>
      </c>
      <c r="S107" s="272" t="s">
        <v>23</v>
      </c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</row>
    <row r="108" spans="1:1023" ht="22.5" x14ac:dyDescent="0.25">
      <c r="A108" s="22" t="s">
        <v>99</v>
      </c>
      <c r="B108" s="22" t="s">
        <v>189</v>
      </c>
      <c r="C108" s="244">
        <v>175.05</v>
      </c>
      <c r="D108" s="244" t="s">
        <v>22</v>
      </c>
      <c r="E108" s="244" t="s">
        <v>22</v>
      </c>
      <c r="F108" s="244" t="s">
        <v>22</v>
      </c>
      <c r="G108" s="244">
        <v>42</v>
      </c>
      <c r="H108" s="272" t="s">
        <v>23</v>
      </c>
      <c r="I108" s="272" t="s">
        <v>23</v>
      </c>
      <c r="J108" s="272" t="s">
        <v>23</v>
      </c>
      <c r="K108" s="272" t="s">
        <v>23</v>
      </c>
      <c r="L108" s="272"/>
      <c r="M108" s="272" t="s">
        <v>23</v>
      </c>
      <c r="N108" s="272"/>
      <c r="O108" s="272"/>
      <c r="P108" s="272" t="s">
        <v>23</v>
      </c>
      <c r="Q108" s="272"/>
      <c r="R108" s="272" t="s">
        <v>23</v>
      </c>
      <c r="S108" s="272" t="s">
        <v>23</v>
      </c>
    </row>
    <row r="109" spans="1:1023" ht="33.75" x14ac:dyDescent="0.25">
      <c r="A109" s="26" t="s">
        <v>190</v>
      </c>
      <c r="B109" s="245" t="s">
        <v>191</v>
      </c>
      <c r="C109" s="244">
        <v>310</v>
      </c>
      <c r="D109" s="244" t="s">
        <v>22</v>
      </c>
      <c r="E109" s="244">
        <v>298</v>
      </c>
      <c r="F109" s="244" t="s">
        <v>22</v>
      </c>
      <c r="G109" s="244">
        <v>82</v>
      </c>
      <c r="H109" s="272" t="s">
        <v>23</v>
      </c>
      <c r="I109" s="272" t="s">
        <v>23</v>
      </c>
      <c r="J109" s="272" t="s">
        <v>23</v>
      </c>
      <c r="K109" s="272" t="s">
        <v>23</v>
      </c>
      <c r="L109" s="272"/>
      <c r="M109" s="272" t="s">
        <v>23</v>
      </c>
      <c r="N109" s="272"/>
      <c r="O109" s="272" t="s">
        <v>23</v>
      </c>
      <c r="P109" s="272"/>
      <c r="Q109" s="272"/>
      <c r="R109" s="272" t="s">
        <v>23</v>
      </c>
      <c r="S109" s="272" t="s">
        <v>23</v>
      </c>
    </row>
    <row r="110" spans="1:1023" ht="16.5" customHeight="1" x14ac:dyDescent="0.25">
      <c r="A110" s="22" t="s">
        <v>192</v>
      </c>
      <c r="B110" s="22" t="s">
        <v>28</v>
      </c>
      <c r="C110" s="243">
        <v>341</v>
      </c>
      <c r="D110" s="244">
        <v>243</v>
      </c>
      <c r="E110" s="244" t="s">
        <v>22</v>
      </c>
      <c r="F110" s="244" t="s">
        <v>22</v>
      </c>
      <c r="G110" s="244" t="s">
        <v>22</v>
      </c>
      <c r="H110" s="275" t="s">
        <v>23</v>
      </c>
      <c r="I110" s="275" t="s">
        <v>23</v>
      </c>
      <c r="J110" s="275" t="s">
        <v>23</v>
      </c>
      <c r="K110" s="275" t="s">
        <v>23</v>
      </c>
      <c r="L110" s="275" t="s">
        <v>23</v>
      </c>
      <c r="M110" s="275"/>
      <c r="N110" s="275" t="s">
        <v>23</v>
      </c>
      <c r="O110" s="275"/>
      <c r="P110" s="275"/>
      <c r="Q110" s="275" t="s">
        <v>23</v>
      </c>
      <c r="R110" s="275" t="s">
        <v>23</v>
      </c>
      <c r="S110" s="275" t="s">
        <v>23</v>
      </c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</row>
    <row r="111" spans="1:1023" ht="16.5" customHeight="1" x14ac:dyDescent="0.25">
      <c r="A111" s="22" t="s">
        <v>193</v>
      </c>
      <c r="B111" s="22" t="s">
        <v>194</v>
      </c>
      <c r="C111" s="244">
        <v>325</v>
      </c>
      <c r="D111" s="244">
        <v>245</v>
      </c>
      <c r="E111" s="244" t="s">
        <v>22</v>
      </c>
      <c r="F111" s="244" t="s">
        <v>22</v>
      </c>
      <c r="G111" s="244">
        <v>32</v>
      </c>
      <c r="H111" s="272" t="s">
        <v>23</v>
      </c>
      <c r="I111" s="272" t="s">
        <v>23</v>
      </c>
      <c r="J111" s="272" t="s">
        <v>23</v>
      </c>
      <c r="K111" s="272" t="s">
        <v>23</v>
      </c>
      <c r="L111" s="272" t="s">
        <v>23</v>
      </c>
      <c r="M111" s="272"/>
      <c r="N111" s="272" t="s">
        <v>23</v>
      </c>
      <c r="O111" s="272"/>
      <c r="P111" s="272"/>
      <c r="Q111" s="272" t="s">
        <v>23</v>
      </c>
      <c r="R111" s="272" t="s">
        <v>23</v>
      </c>
      <c r="S111" s="272" t="s">
        <v>23</v>
      </c>
    </row>
    <row r="112" spans="1:1023" ht="16.5" customHeight="1" x14ac:dyDescent="0.25">
      <c r="A112" s="22" t="s">
        <v>195</v>
      </c>
      <c r="B112" s="22" t="s">
        <v>196</v>
      </c>
      <c r="C112" s="243">
        <v>172.5</v>
      </c>
      <c r="D112" s="244" t="s">
        <v>22</v>
      </c>
      <c r="E112" s="244">
        <v>85</v>
      </c>
      <c r="F112" s="244" t="s">
        <v>22</v>
      </c>
      <c r="G112" s="244">
        <v>38</v>
      </c>
      <c r="H112" s="272" t="s">
        <v>23</v>
      </c>
      <c r="I112" s="272" t="s">
        <v>23</v>
      </c>
      <c r="J112" s="272" t="s">
        <v>23</v>
      </c>
      <c r="K112" s="272" t="s">
        <v>23</v>
      </c>
      <c r="L112" s="272"/>
      <c r="M112" s="272" t="s">
        <v>23</v>
      </c>
      <c r="N112" s="272"/>
      <c r="O112" s="272" t="s">
        <v>23</v>
      </c>
      <c r="P112" s="272"/>
      <c r="Q112" s="272"/>
      <c r="R112" s="272" t="s">
        <v>23</v>
      </c>
      <c r="S112" s="272" t="s">
        <v>23</v>
      </c>
    </row>
    <row r="113" spans="1:60" ht="22.5" x14ac:dyDescent="0.25">
      <c r="A113" s="107" t="s">
        <v>197</v>
      </c>
      <c r="B113" s="107" t="s">
        <v>198</v>
      </c>
      <c r="C113" s="244">
        <v>220</v>
      </c>
      <c r="D113" s="244">
        <v>207</v>
      </c>
      <c r="E113" s="244" t="s">
        <v>22</v>
      </c>
      <c r="F113" s="249" t="s">
        <v>22</v>
      </c>
      <c r="G113" s="108">
        <v>308</v>
      </c>
      <c r="H113" s="272" t="s">
        <v>23</v>
      </c>
      <c r="I113" s="272" t="s">
        <v>23</v>
      </c>
      <c r="J113" s="272" t="s">
        <v>23</v>
      </c>
      <c r="K113" s="272" t="s">
        <v>23</v>
      </c>
      <c r="L113" s="272" t="s">
        <v>23</v>
      </c>
      <c r="M113" s="272"/>
      <c r="N113" s="272" t="s">
        <v>23</v>
      </c>
      <c r="O113" s="272"/>
      <c r="P113" s="272"/>
      <c r="Q113" s="272" t="s">
        <v>23</v>
      </c>
      <c r="R113" s="272" t="s">
        <v>23</v>
      </c>
      <c r="S113" s="272" t="s">
        <v>23</v>
      </c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</row>
    <row r="114" spans="1:60" ht="22.5" x14ac:dyDescent="0.25">
      <c r="A114" s="22" t="s">
        <v>151</v>
      </c>
      <c r="B114" s="245" t="s">
        <v>176</v>
      </c>
      <c r="C114" s="244"/>
      <c r="D114" s="244" t="s">
        <v>22</v>
      </c>
      <c r="E114" s="244" t="s">
        <v>22</v>
      </c>
      <c r="F114" s="244">
        <v>40</v>
      </c>
      <c r="G114" s="244" t="s">
        <v>22</v>
      </c>
      <c r="H114" s="272" t="s">
        <v>23</v>
      </c>
      <c r="I114" s="272" t="s">
        <v>23</v>
      </c>
      <c r="J114" s="272" t="s">
        <v>23</v>
      </c>
      <c r="K114" s="272" t="s">
        <v>23</v>
      </c>
      <c r="L114" s="272"/>
      <c r="M114" s="272" t="s">
        <v>23</v>
      </c>
      <c r="N114" s="272"/>
      <c r="O114" s="272" t="s">
        <v>23</v>
      </c>
      <c r="P114" s="272"/>
      <c r="Q114" s="272"/>
      <c r="R114" s="272" t="s">
        <v>23</v>
      </c>
      <c r="S114" s="272" t="s">
        <v>23</v>
      </c>
      <c r="W114" s="269"/>
      <c r="X114" s="269"/>
    </row>
    <row r="115" spans="1:60" ht="23.25" thickBot="1" x14ac:dyDescent="0.3">
      <c r="A115" s="286" t="s">
        <v>155</v>
      </c>
      <c r="B115" s="286" t="s">
        <v>199</v>
      </c>
      <c r="C115" s="277">
        <v>1100</v>
      </c>
      <c r="D115" s="277">
        <v>559</v>
      </c>
      <c r="E115" s="277" t="s">
        <v>22</v>
      </c>
      <c r="F115" s="277" t="s">
        <v>22</v>
      </c>
      <c r="G115" s="277" t="s">
        <v>22</v>
      </c>
      <c r="H115" s="273" t="s">
        <v>23</v>
      </c>
      <c r="I115" s="273" t="s">
        <v>23</v>
      </c>
      <c r="J115" s="273" t="s">
        <v>23</v>
      </c>
      <c r="K115" s="273" t="s">
        <v>23</v>
      </c>
      <c r="L115" s="273" t="s">
        <v>23</v>
      </c>
      <c r="M115" s="273"/>
      <c r="N115" s="273" t="s">
        <v>23</v>
      </c>
      <c r="O115" s="273"/>
      <c r="P115" s="273" t="s">
        <v>23</v>
      </c>
      <c r="Q115" s="273"/>
      <c r="R115" s="273" t="s">
        <v>23</v>
      </c>
      <c r="S115" s="273" t="s">
        <v>23</v>
      </c>
      <c r="U115" s="269"/>
      <c r="V115" s="269"/>
      <c r="W115" s="269"/>
      <c r="X115" s="269"/>
    </row>
    <row r="116" spans="1:60" ht="13.35" customHeight="1" thickBot="1" x14ac:dyDescent="0.3">
      <c r="A116" s="342" t="s">
        <v>200</v>
      </c>
      <c r="B116" s="343"/>
      <c r="C116" s="284"/>
      <c r="D116" s="344" t="s">
        <v>1198</v>
      </c>
      <c r="E116" s="344"/>
      <c r="F116" s="344" t="s">
        <v>1199</v>
      </c>
      <c r="G116" s="344"/>
      <c r="H116" s="325" t="s">
        <v>1200</v>
      </c>
      <c r="I116" s="325" t="s">
        <v>1201</v>
      </c>
      <c r="J116" s="325" t="s">
        <v>1202</v>
      </c>
      <c r="K116" s="325" t="s">
        <v>1203</v>
      </c>
      <c r="L116" s="325" t="s">
        <v>1204</v>
      </c>
      <c r="M116" s="325" t="s">
        <v>1205</v>
      </c>
      <c r="N116" s="325" t="s">
        <v>1206</v>
      </c>
      <c r="O116" s="325" t="s">
        <v>1207</v>
      </c>
      <c r="P116" s="325" t="s">
        <v>1208</v>
      </c>
      <c r="Q116" s="325" t="s">
        <v>1209</v>
      </c>
      <c r="R116" s="325" t="s">
        <v>1210</v>
      </c>
      <c r="S116" s="328" t="s">
        <v>1211</v>
      </c>
    </row>
    <row r="117" spans="1:60" ht="13.35" customHeight="1" thickTop="1" x14ac:dyDescent="0.25">
      <c r="A117" s="337"/>
      <c r="B117" s="338"/>
      <c r="C117" s="265"/>
      <c r="D117" s="339"/>
      <c r="E117" s="339"/>
      <c r="F117" s="339"/>
      <c r="G117" s="339"/>
      <c r="H117" s="326"/>
      <c r="I117" s="326"/>
      <c r="J117" s="326"/>
      <c r="K117" s="326"/>
      <c r="L117" s="326"/>
      <c r="M117" s="326"/>
      <c r="N117" s="326"/>
      <c r="O117" s="326"/>
      <c r="P117" s="326"/>
      <c r="Q117" s="326"/>
      <c r="R117" s="326"/>
      <c r="S117" s="329"/>
    </row>
    <row r="118" spans="1:60" ht="13.35" customHeight="1" thickBot="1" x14ac:dyDescent="0.3">
      <c r="A118" s="345" t="s">
        <v>17</v>
      </c>
      <c r="B118" s="346"/>
      <c r="C118" s="285"/>
      <c r="D118" s="285" t="s">
        <v>18</v>
      </c>
      <c r="E118" s="285" t="s">
        <v>19</v>
      </c>
      <c r="F118" s="285" t="s">
        <v>18</v>
      </c>
      <c r="G118" s="285" t="s">
        <v>19</v>
      </c>
      <c r="H118" s="327"/>
      <c r="I118" s="327"/>
      <c r="J118" s="327"/>
      <c r="K118" s="327"/>
      <c r="L118" s="327"/>
      <c r="M118" s="327"/>
      <c r="N118" s="327"/>
      <c r="O118" s="327"/>
      <c r="P118" s="327"/>
      <c r="Q118" s="327"/>
      <c r="R118" s="327"/>
      <c r="S118" s="330"/>
    </row>
    <row r="119" spans="1:60" ht="22.5" x14ac:dyDescent="0.25">
      <c r="A119" s="280" t="s">
        <v>201</v>
      </c>
      <c r="B119" s="280" t="s">
        <v>202</v>
      </c>
      <c r="C119" s="282">
        <v>1251.8</v>
      </c>
      <c r="D119" s="282">
        <v>647</v>
      </c>
      <c r="E119" s="282" t="s">
        <v>22</v>
      </c>
      <c r="F119" s="282" t="s">
        <v>22</v>
      </c>
      <c r="G119" s="282">
        <v>132</v>
      </c>
      <c r="H119" s="274" t="s">
        <v>23</v>
      </c>
      <c r="I119" s="274" t="s">
        <v>23</v>
      </c>
      <c r="J119" s="274" t="s">
        <v>23</v>
      </c>
      <c r="K119" s="274" t="s">
        <v>23</v>
      </c>
      <c r="L119" s="274"/>
      <c r="M119" s="274" t="s">
        <v>23</v>
      </c>
      <c r="N119" s="274"/>
      <c r="O119" s="274" t="s">
        <v>23</v>
      </c>
      <c r="P119" s="274"/>
      <c r="Q119" s="274" t="s">
        <v>23</v>
      </c>
      <c r="R119" s="274" t="s">
        <v>23</v>
      </c>
      <c r="S119" s="274" t="s">
        <v>23</v>
      </c>
    </row>
    <row r="120" spans="1:60" ht="22.5" x14ac:dyDescent="0.25">
      <c r="A120" s="22" t="s">
        <v>158</v>
      </c>
      <c r="B120" s="22" t="s">
        <v>203</v>
      </c>
      <c r="C120" s="244">
        <v>2866</v>
      </c>
      <c r="D120" s="244">
        <v>2062</v>
      </c>
      <c r="E120" s="244" t="s">
        <v>22</v>
      </c>
      <c r="F120" s="244" t="s">
        <v>22</v>
      </c>
      <c r="G120" s="244" t="s">
        <v>22</v>
      </c>
      <c r="H120" s="275" t="s">
        <v>23</v>
      </c>
      <c r="I120" s="275" t="s">
        <v>23</v>
      </c>
      <c r="J120" s="275" t="s">
        <v>23</v>
      </c>
      <c r="K120" s="275" t="s">
        <v>23</v>
      </c>
      <c r="L120" s="275" t="s">
        <v>23</v>
      </c>
      <c r="M120" s="275"/>
      <c r="N120" s="275" t="s">
        <v>23</v>
      </c>
      <c r="O120" s="275"/>
      <c r="P120" s="275" t="s">
        <v>23</v>
      </c>
      <c r="Q120" s="275" t="s">
        <v>23</v>
      </c>
      <c r="R120" s="275" t="s">
        <v>23</v>
      </c>
      <c r="S120" s="275" t="s">
        <v>23</v>
      </c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</row>
    <row r="121" spans="1:60" ht="16.5" customHeight="1" x14ac:dyDescent="0.25">
      <c r="A121" s="22" t="s">
        <v>204</v>
      </c>
      <c r="B121" s="22" t="s">
        <v>205</v>
      </c>
      <c r="C121" s="254">
        <v>1703</v>
      </c>
      <c r="D121" s="254">
        <v>1498</v>
      </c>
      <c r="E121" s="254" t="s">
        <v>22</v>
      </c>
      <c r="F121" s="254" t="s">
        <v>22</v>
      </c>
      <c r="G121" s="254" t="s">
        <v>22</v>
      </c>
      <c r="H121" s="275" t="s">
        <v>23</v>
      </c>
      <c r="I121" s="275" t="s">
        <v>23</v>
      </c>
      <c r="J121" s="275" t="s">
        <v>23</v>
      </c>
      <c r="K121" s="275" t="s">
        <v>23</v>
      </c>
      <c r="L121" s="275"/>
      <c r="M121" s="275" t="s">
        <v>23</v>
      </c>
      <c r="N121" s="275"/>
      <c r="O121" s="275"/>
      <c r="P121" s="275" t="s">
        <v>23</v>
      </c>
      <c r="Q121" s="275"/>
      <c r="R121" s="275" t="s">
        <v>23</v>
      </c>
      <c r="S121" s="275" t="s">
        <v>23</v>
      </c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</row>
    <row r="122" spans="1:60" ht="22.5" x14ac:dyDescent="0.25">
      <c r="A122" s="22" t="s">
        <v>85</v>
      </c>
      <c r="B122" s="22" t="s">
        <v>206</v>
      </c>
      <c r="C122" s="243">
        <v>298</v>
      </c>
      <c r="D122" s="244">
        <v>276</v>
      </c>
      <c r="E122" s="244" t="s">
        <v>22</v>
      </c>
      <c r="F122" s="244">
        <v>29</v>
      </c>
      <c r="G122" s="244" t="s">
        <v>22</v>
      </c>
      <c r="H122" s="275" t="s">
        <v>23</v>
      </c>
      <c r="I122" s="275" t="s">
        <v>23</v>
      </c>
      <c r="J122" s="275" t="s">
        <v>23</v>
      </c>
      <c r="K122" s="275" t="s">
        <v>23</v>
      </c>
      <c r="L122" s="275"/>
      <c r="M122" s="275" t="s">
        <v>23</v>
      </c>
      <c r="N122" s="275"/>
      <c r="O122" s="275" t="s">
        <v>23</v>
      </c>
      <c r="P122" s="275"/>
      <c r="Q122" s="275"/>
      <c r="R122" s="275" t="s">
        <v>23</v>
      </c>
      <c r="S122" s="275" t="s">
        <v>23</v>
      </c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</row>
    <row r="123" spans="1:60" ht="22.5" customHeight="1" x14ac:dyDescent="0.25">
      <c r="A123" s="22" t="s">
        <v>89</v>
      </c>
      <c r="B123" s="22" t="s">
        <v>207</v>
      </c>
      <c r="C123" s="244">
        <v>3240</v>
      </c>
      <c r="D123" s="244">
        <v>2623</v>
      </c>
      <c r="E123" s="244" t="s">
        <v>22</v>
      </c>
      <c r="F123" s="244" t="s">
        <v>22</v>
      </c>
      <c r="G123" s="244" t="s">
        <v>22</v>
      </c>
      <c r="H123" s="272" t="s">
        <v>23</v>
      </c>
      <c r="I123" s="272" t="s">
        <v>23</v>
      </c>
      <c r="J123" s="272" t="s">
        <v>23</v>
      </c>
      <c r="K123" s="272" t="s">
        <v>23</v>
      </c>
      <c r="L123" s="272" t="s">
        <v>23</v>
      </c>
      <c r="M123" s="272"/>
      <c r="N123" s="272" t="s">
        <v>23</v>
      </c>
      <c r="O123" s="272"/>
      <c r="P123" s="272"/>
      <c r="Q123" s="272" t="s">
        <v>23</v>
      </c>
      <c r="R123" s="272" t="s">
        <v>23</v>
      </c>
      <c r="S123" s="272" t="s">
        <v>23</v>
      </c>
    </row>
    <row r="124" spans="1:60" ht="16.5" customHeight="1" x14ac:dyDescent="0.25">
      <c r="A124" s="22" t="s">
        <v>20</v>
      </c>
      <c r="B124" s="22" t="s">
        <v>208</v>
      </c>
      <c r="C124" s="244">
        <v>3550</v>
      </c>
      <c r="D124" s="244">
        <v>2643</v>
      </c>
      <c r="E124" s="244" t="s">
        <v>22</v>
      </c>
      <c r="F124" s="244" t="s">
        <v>22</v>
      </c>
      <c r="G124" s="244">
        <v>105</v>
      </c>
      <c r="H124" s="272" t="s">
        <v>23</v>
      </c>
      <c r="I124" s="272" t="s">
        <v>23</v>
      </c>
      <c r="J124" s="272" t="s">
        <v>23</v>
      </c>
      <c r="K124" s="272" t="s">
        <v>23</v>
      </c>
      <c r="L124" s="272" t="s">
        <v>23</v>
      </c>
      <c r="M124" s="272"/>
      <c r="N124" s="272" t="s">
        <v>23</v>
      </c>
      <c r="O124" s="272"/>
      <c r="P124" s="272" t="s">
        <v>23</v>
      </c>
      <c r="Q124" s="272" t="s">
        <v>23</v>
      </c>
      <c r="R124" s="272" t="s">
        <v>23</v>
      </c>
      <c r="S124" s="272" t="s">
        <v>23</v>
      </c>
    </row>
    <row r="125" spans="1:60" ht="22.5" x14ac:dyDescent="0.25">
      <c r="A125" s="22" t="s">
        <v>160</v>
      </c>
      <c r="B125" s="22" t="s">
        <v>209</v>
      </c>
      <c r="C125" s="244">
        <v>2150</v>
      </c>
      <c r="D125" s="244">
        <v>1600</v>
      </c>
      <c r="E125" s="244" t="s">
        <v>22</v>
      </c>
      <c r="F125" s="244" t="s">
        <v>22</v>
      </c>
      <c r="G125" s="244">
        <v>43</v>
      </c>
      <c r="H125" s="272" t="s">
        <v>23</v>
      </c>
      <c r="I125" s="272" t="s">
        <v>23</v>
      </c>
      <c r="J125" s="272" t="s">
        <v>23</v>
      </c>
      <c r="K125" s="272" t="s">
        <v>23</v>
      </c>
      <c r="L125" s="272"/>
      <c r="M125" s="272" t="s">
        <v>23</v>
      </c>
      <c r="N125" s="272"/>
      <c r="O125" s="272" t="s">
        <v>23</v>
      </c>
      <c r="P125" s="272"/>
      <c r="Q125" s="272" t="s">
        <v>23</v>
      </c>
      <c r="R125" s="272" t="s">
        <v>23</v>
      </c>
      <c r="S125" s="272" t="s">
        <v>23</v>
      </c>
    </row>
    <row r="126" spans="1:60" ht="22.5" x14ac:dyDescent="0.25">
      <c r="A126" s="22" t="s">
        <v>210</v>
      </c>
      <c r="B126" s="22" t="s">
        <v>211</v>
      </c>
      <c r="C126" s="254">
        <v>5800</v>
      </c>
      <c r="D126" s="254">
        <v>3732</v>
      </c>
      <c r="E126" s="254" t="s">
        <v>22</v>
      </c>
      <c r="F126" s="254" t="s">
        <v>22</v>
      </c>
      <c r="G126" s="254" t="s">
        <v>22</v>
      </c>
      <c r="H126" s="272" t="s">
        <v>23</v>
      </c>
      <c r="I126" s="272" t="s">
        <v>23</v>
      </c>
      <c r="J126" s="272" t="s">
        <v>23</v>
      </c>
      <c r="K126" s="272" t="s">
        <v>23</v>
      </c>
      <c r="L126" s="272"/>
      <c r="M126" s="272" t="s">
        <v>23</v>
      </c>
      <c r="N126" s="272"/>
      <c r="O126" s="272"/>
      <c r="P126" s="272" t="s">
        <v>23</v>
      </c>
      <c r="Q126" s="272"/>
      <c r="R126" s="272" t="s">
        <v>23</v>
      </c>
      <c r="S126" s="272" t="s">
        <v>23</v>
      </c>
    </row>
    <row r="127" spans="1:60" ht="22.5" x14ac:dyDescent="0.25">
      <c r="A127" s="245" t="s">
        <v>212</v>
      </c>
      <c r="B127" s="245" t="s">
        <v>213</v>
      </c>
      <c r="C127" s="244">
        <v>1985.75</v>
      </c>
      <c r="D127" s="244">
        <v>1945</v>
      </c>
      <c r="E127" s="244" t="s">
        <v>22</v>
      </c>
      <c r="F127" s="244">
        <v>83</v>
      </c>
      <c r="G127" s="244" t="s">
        <v>22</v>
      </c>
      <c r="H127" s="272" t="s">
        <v>23</v>
      </c>
      <c r="I127" s="272" t="s">
        <v>23</v>
      </c>
      <c r="J127" s="272" t="s">
        <v>23</v>
      </c>
      <c r="K127" s="272" t="s">
        <v>23</v>
      </c>
      <c r="L127" s="272" t="s">
        <v>23</v>
      </c>
      <c r="M127" s="272"/>
      <c r="N127" s="272" t="s">
        <v>23</v>
      </c>
      <c r="O127" s="272"/>
      <c r="P127" s="272"/>
      <c r="Q127" s="272" t="s">
        <v>23</v>
      </c>
      <c r="R127" s="272" t="s">
        <v>23</v>
      </c>
      <c r="S127" s="272" t="s">
        <v>23</v>
      </c>
    </row>
    <row r="128" spans="1:60" ht="21.75" customHeight="1" x14ac:dyDescent="0.25">
      <c r="A128" s="22" t="s">
        <v>214</v>
      </c>
      <c r="B128" s="22" t="s">
        <v>215</v>
      </c>
      <c r="C128" s="244">
        <v>702</v>
      </c>
      <c r="D128" s="244">
        <v>693</v>
      </c>
      <c r="E128" s="244" t="s">
        <v>22</v>
      </c>
      <c r="F128" s="244" t="s">
        <v>22</v>
      </c>
      <c r="G128" s="244" t="s">
        <v>22</v>
      </c>
      <c r="H128" s="272" t="s">
        <v>23</v>
      </c>
      <c r="I128" s="272" t="s">
        <v>23</v>
      </c>
      <c r="J128" s="272" t="s">
        <v>23</v>
      </c>
      <c r="K128" s="272" t="s">
        <v>23</v>
      </c>
      <c r="L128" s="272"/>
      <c r="M128" s="272" t="s">
        <v>23</v>
      </c>
      <c r="N128" s="272"/>
      <c r="O128" s="272" t="s">
        <v>23</v>
      </c>
      <c r="P128" s="272"/>
      <c r="Q128" s="272" t="s">
        <v>23</v>
      </c>
      <c r="R128" s="272" t="s">
        <v>23</v>
      </c>
      <c r="S128" s="272" t="s">
        <v>23</v>
      </c>
    </row>
    <row r="129" spans="1:60" ht="22.5" x14ac:dyDescent="0.25">
      <c r="A129" s="22" t="s">
        <v>216</v>
      </c>
      <c r="B129" s="22" t="s">
        <v>217</v>
      </c>
      <c r="C129" s="244">
        <v>176.5</v>
      </c>
      <c r="D129" s="244" t="s">
        <v>22</v>
      </c>
      <c r="E129" s="244" t="s">
        <v>22</v>
      </c>
      <c r="F129" s="244">
        <v>44</v>
      </c>
      <c r="G129" s="244" t="s">
        <v>22</v>
      </c>
      <c r="H129" s="272" t="s">
        <v>23</v>
      </c>
      <c r="I129" s="272" t="s">
        <v>23</v>
      </c>
      <c r="J129" s="272" t="s">
        <v>23</v>
      </c>
      <c r="K129" s="272" t="s">
        <v>23</v>
      </c>
      <c r="L129" s="272" t="s">
        <v>23</v>
      </c>
      <c r="M129" s="272"/>
      <c r="N129" s="272" t="s">
        <v>23</v>
      </c>
      <c r="O129" s="272"/>
      <c r="P129" s="272" t="s">
        <v>23</v>
      </c>
      <c r="Q129" s="272"/>
      <c r="R129" s="272" t="s">
        <v>23</v>
      </c>
      <c r="S129" s="272" t="s">
        <v>23</v>
      </c>
    </row>
    <row r="130" spans="1:60" ht="22.5" x14ac:dyDescent="0.25">
      <c r="A130" s="22" t="s">
        <v>218</v>
      </c>
      <c r="B130" s="22" t="s">
        <v>219</v>
      </c>
      <c r="C130" s="244"/>
      <c r="D130" s="244">
        <v>320</v>
      </c>
      <c r="E130" s="244" t="s">
        <v>22</v>
      </c>
      <c r="F130" s="244" t="s">
        <v>22</v>
      </c>
      <c r="G130" s="244">
        <v>60</v>
      </c>
      <c r="H130" s="272" t="s">
        <v>23</v>
      </c>
      <c r="I130" s="272" t="s">
        <v>23</v>
      </c>
      <c r="J130" s="272" t="s">
        <v>23</v>
      </c>
      <c r="K130" s="272" t="s">
        <v>23</v>
      </c>
      <c r="L130" s="272"/>
      <c r="M130" s="272" t="s">
        <v>23</v>
      </c>
      <c r="N130" s="272"/>
      <c r="O130" s="272" t="s">
        <v>23</v>
      </c>
      <c r="P130" s="272"/>
      <c r="Q130" s="272"/>
      <c r="R130" s="272" t="s">
        <v>23</v>
      </c>
      <c r="S130" s="272" t="s">
        <v>23</v>
      </c>
    </row>
    <row r="131" spans="1:60" ht="16.5" customHeight="1" x14ac:dyDescent="0.25">
      <c r="A131" s="22" t="s">
        <v>221</v>
      </c>
      <c r="B131" s="22" t="s">
        <v>222</v>
      </c>
      <c r="C131" s="243">
        <v>419.31</v>
      </c>
      <c r="D131" s="244">
        <v>316</v>
      </c>
      <c r="E131" s="244" t="s">
        <v>22</v>
      </c>
      <c r="F131" s="244" t="s">
        <v>22</v>
      </c>
      <c r="G131" s="244" t="s">
        <v>22</v>
      </c>
      <c r="H131" s="272" t="s">
        <v>23</v>
      </c>
      <c r="I131" s="272" t="s">
        <v>23</v>
      </c>
      <c r="J131" s="272" t="s">
        <v>23</v>
      </c>
      <c r="K131" s="272" t="s">
        <v>23</v>
      </c>
      <c r="L131" s="272"/>
      <c r="M131" s="272" t="s">
        <v>23</v>
      </c>
      <c r="N131" s="272"/>
      <c r="O131" s="272" t="s">
        <v>23</v>
      </c>
      <c r="P131" s="272"/>
      <c r="Q131" s="272" t="s">
        <v>23</v>
      </c>
      <c r="R131" s="272" t="s">
        <v>23</v>
      </c>
      <c r="S131" s="272" t="s">
        <v>23</v>
      </c>
    </row>
    <row r="132" spans="1:60" ht="16.5" customHeight="1" x14ac:dyDescent="0.25">
      <c r="A132" s="22" t="s">
        <v>223</v>
      </c>
      <c r="B132" s="22" t="s">
        <v>224</v>
      </c>
      <c r="C132" s="244">
        <v>2006</v>
      </c>
      <c r="D132" s="244">
        <v>1483</v>
      </c>
      <c r="E132" s="244" t="s">
        <v>22</v>
      </c>
      <c r="F132" s="244" t="s">
        <v>22</v>
      </c>
      <c r="G132" s="244" t="s">
        <v>22</v>
      </c>
      <c r="H132" s="272" t="s">
        <v>23</v>
      </c>
      <c r="I132" s="272" t="s">
        <v>23</v>
      </c>
      <c r="J132" s="272" t="s">
        <v>23</v>
      </c>
      <c r="K132" s="272" t="s">
        <v>23</v>
      </c>
      <c r="L132" s="272" t="s">
        <v>23</v>
      </c>
      <c r="M132" s="272"/>
      <c r="N132" s="272" t="s">
        <v>23</v>
      </c>
      <c r="O132" s="272"/>
      <c r="P132" s="272"/>
      <c r="Q132" s="272" t="s">
        <v>23</v>
      </c>
      <c r="R132" s="272" t="s">
        <v>23</v>
      </c>
      <c r="S132" s="272" t="s">
        <v>23</v>
      </c>
    </row>
    <row r="133" spans="1:60" ht="16.5" customHeight="1" x14ac:dyDescent="0.25">
      <c r="A133" s="107" t="s">
        <v>225</v>
      </c>
      <c r="B133" s="107" t="s">
        <v>226</v>
      </c>
      <c r="C133" s="244">
        <v>312.5</v>
      </c>
      <c r="D133" s="244">
        <v>299</v>
      </c>
      <c r="E133" s="244" t="s">
        <v>22</v>
      </c>
      <c r="F133" s="244" t="s">
        <v>22</v>
      </c>
      <c r="G133" s="244">
        <v>12</v>
      </c>
      <c r="H133" s="272" t="s">
        <v>23</v>
      </c>
      <c r="I133" s="272" t="s">
        <v>23</v>
      </c>
      <c r="J133" s="272" t="s">
        <v>23</v>
      </c>
      <c r="K133" s="272" t="s">
        <v>23</v>
      </c>
      <c r="L133" s="272"/>
      <c r="M133" s="272" t="s">
        <v>23</v>
      </c>
      <c r="N133" s="272"/>
      <c r="O133" s="272"/>
      <c r="P133" s="272" t="s">
        <v>23</v>
      </c>
      <c r="Q133" s="272"/>
      <c r="R133" s="272" t="s">
        <v>23</v>
      </c>
      <c r="S133" s="272" t="s">
        <v>23</v>
      </c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</row>
    <row r="134" spans="1:60" ht="22.5" x14ac:dyDescent="0.25">
      <c r="A134" s="22" t="s">
        <v>227</v>
      </c>
      <c r="B134" s="22" t="s">
        <v>104</v>
      </c>
      <c r="C134" s="244">
        <v>3250</v>
      </c>
      <c r="D134" s="244">
        <v>3076</v>
      </c>
      <c r="E134" s="244" t="s">
        <v>22</v>
      </c>
      <c r="F134" s="244">
        <v>300</v>
      </c>
      <c r="G134" s="244" t="s">
        <v>22</v>
      </c>
      <c r="H134" s="272" t="s">
        <v>23</v>
      </c>
      <c r="I134" s="272" t="s">
        <v>23</v>
      </c>
      <c r="J134" s="272" t="s">
        <v>23</v>
      </c>
      <c r="K134" s="272" t="s">
        <v>23</v>
      </c>
      <c r="L134" s="272"/>
      <c r="M134" s="272" t="s">
        <v>23</v>
      </c>
      <c r="N134" s="272"/>
      <c r="O134" s="272" t="s">
        <v>23</v>
      </c>
      <c r="P134" s="272"/>
      <c r="Q134" s="272" t="s">
        <v>23</v>
      </c>
      <c r="R134" s="272" t="s">
        <v>23</v>
      </c>
      <c r="S134" s="272" t="s">
        <v>23</v>
      </c>
    </row>
    <row r="135" spans="1:60" ht="16.5" customHeight="1" x14ac:dyDescent="0.25">
      <c r="A135" s="22" t="s">
        <v>228</v>
      </c>
      <c r="B135" s="22" t="s">
        <v>229</v>
      </c>
      <c r="C135" s="254">
        <v>3350</v>
      </c>
      <c r="D135" s="244" t="s">
        <v>22</v>
      </c>
      <c r="E135" s="254">
        <v>2770</v>
      </c>
      <c r="F135" s="244" t="s">
        <v>22</v>
      </c>
      <c r="G135" s="254">
        <v>233</v>
      </c>
      <c r="H135" s="272" t="s">
        <v>23</v>
      </c>
      <c r="I135" s="272" t="s">
        <v>23</v>
      </c>
      <c r="J135" s="272" t="s">
        <v>23</v>
      </c>
      <c r="K135" s="272" t="s">
        <v>23</v>
      </c>
      <c r="L135" s="272"/>
      <c r="M135" s="272" t="s">
        <v>23</v>
      </c>
      <c r="N135" s="272"/>
      <c r="O135" s="272" t="s">
        <v>23</v>
      </c>
      <c r="P135" s="272"/>
      <c r="Q135" s="272" t="s">
        <v>23</v>
      </c>
      <c r="R135" s="272" t="s">
        <v>23</v>
      </c>
      <c r="S135" s="272" t="s">
        <v>23</v>
      </c>
    </row>
    <row r="136" spans="1:60" ht="26.25" customHeight="1" x14ac:dyDescent="0.25">
      <c r="A136" s="22" t="s">
        <v>230</v>
      </c>
      <c r="B136" s="246" t="s">
        <v>231</v>
      </c>
      <c r="C136" s="244">
        <v>2800</v>
      </c>
      <c r="D136" s="244" t="s">
        <v>22</v>
      </c>
      <c r="E136" s="244">
        <v>2575</v>
      </c>
      <c r="F136" s="244" t="s">
        <v>22</v>
      </c>
      <c r="G136" s="244">
        <v>216</v>
      </c>
      <c r="H136" s="272" t="s">
        <v>23</v>
      </c>
      <c r="I136" s="272" t="s">
        <v>23</v>
      </c>
      <c r="J136" s="272" t="s">
        <v>23</v>
      </c>
      <c r="K136" s="272" t="s">
        <v>23</v>
      </c>
      <c r="L136" s="272" t="s">
        <v>23</v>
      </c>
      <c r="M136" s="272"/>
      <c r="N136" s="272" t="s">
        <v>23</v>
      </c>
      <c r="O136" s="272"/>
      <c r="P136" s="272"/>
      <c r="Q136" s="272" t="s">
        <v>23</v>
      </c>
      <c r="R136" s="272" t="s">
        <v>23</v>
      </c>
      <c r="S136" s="272" t="s">
        <v>23</v>
      </c>
    </row>
    <row r="137" spans="1:60" ht="22.5" x14ac:dyDescent="0.25">
      <c r="A137" s="22" t="s">
        <v>232</v>
      </c>
      <c r="B137" s="22" t="s">
        <v>233</v>
      </c>
      <c r="C137" s="243">
        <v>1001.22</v>
      </c>
      <c r="D137" s="244">
        <v>779</v>
      </c>
      <c r="E137" s="244" t="s">
        <v>22</v>
      </c>
      <c r="F137" s="244" t="s">
        <v>22</v>
      </c>
      <c r="G137" s="244" t="s">
        <v>22</v>
      </c>
      <c r="H137" s="272" t="s">
        <v>23</v>
      </c>
      <c r="I137" s="272" t="s">
        <v>23</v>
      </c>
      <c r="J137" s="272" t="s">
        <v>23</v>
      </c>
      <c r="K137" s="272" t="s">
        <v>23</v>
      </c>
      <c r="L137" s="272"/>
      <c r="M137" s="272" t="s">
        <v>23</v>
      </c>
      <c r="N137" s="272"/>
      <c r="O137" s="272"/>
      <c r="P137" s="272" t="s">
        <v>23</v>
      </c>
      <c r="Q137" s="272"/>
      <c r="R137" s="272" t="s">
        <v>23</v>
      </c>
      <c r="S137" s="272" t="s">
        <v>23</v>
      </c>
    </row>
    <row r="138" spans="1:60" ht="16.5" customHeight="1" x14ac:dyDescent="0.25">
      <c r="A138" s="26" t="s">
        <v>234</v>
      </c>
      <c r="B138" s="26" t="s">
        <v>154</v>
      </c>
      <c r="C138" s="244">
        <v>4455</v>
      </c>
      <c r="D138" s="244">
        <v>3943</v>
      </c>
      <c r="E138" s="244" t="s">
        <v>22</v>
      </c>
      <c r="F138" s="244" t="s">
        <v>22</v>
      </c>
      <c r="G138" s="244">
        <v>222</v>
      </c>
      <c r="H138" s="272" t="s">
        <v>23</v>
      </c>
      <c r="I138" s="272" t="s">
        <v>23</v>
      </c>
      <c r="J138" s="272" t="s">
        <v>23</v>
      </c>
      <c r="K138" s="272" t="s">
        <v>23</v>
      </c>
      <c r="L138" s="272"/>
      <c r="M138" s="272" t="s">
        <v>23</v>
      </c>
      <c r="N138" s="272"/>
      <c r="O138" s="272" t="s">
        <v>23</v>
      </c>
      <c r="P138" s="272"/>
      <c r="Q138" s="272"/>
      <c r="R138" s="272" t="s">
        <v>23</v>
      </c>
      <c r="S138" s="272" t="s">
        <v>23</v>
      </c>
    </row>
    <row r="139" spans="1:60" ht="16.5" customHeight="1" x14ac:dyDescent="0.25">
      <c r="A139" s="22" t="s">
        <v>193</v>
      </c>
      <c r="B139" s="22" t="s">
        <v>235</v>
      </c>
      <c r="C139" s="244">
        <v>4425</v>
      </c>
      <c r="D139" s="244">
        <v>3411</v>
      </c>
      <c r="E139" s="244" t="s">
        <v>22</v>
      </c>
      <c r="F139" s="244" t="s">
        <v>22</v>
      </c>
      <c r="G139" s="244" t="s">
        <v>22</v>
      </c>
      <c r="H139" s="272" t="s">
        <v>23</v>
      </c>
      <c r="I139" s="272" t="s">
        <v>23</v>
      </c>
      <c r="J139" s="272" t="s">
        <v>23</v>
      </c>
      <c r="K139" s="272" t="s">
        <v>23</v>
      </c>
      <c r="L139" s="272" t="s">
        <v>23</v>
      </c>
      <c r="M139" s="272"/>
      <c r="N139" s="272" t="s">
        <v>23</v>
      </c>
      <c r="O139" s="272"/>
      <c r="P139" s="272"/>
      <c r="Q139" s="272" t="s">
        <v>23</v>
      </c>
      <c r="R139" s="272" t="s">
        <v>23</v>
      </c>
      <c r="S139" s="272" t="s">
        <v>23</v>
      </c>
    </row>
    <row r="140" spans="1:60" ht="24" customHeight="1" x14ac:dyDescent="0.25">
      <c r="A140" s="22" t="s">
        <v>236</v>
      </c>
      <c r="B140" s="22" t="s">
        <v>237</v>
      </c>
      <c r="C140" s="244">
        <v>3500</v>
      </c>
      <c r="D140" s="244" t="s">
        <v>22</v>
      </c>
      <c r="E140" s="244">
        <v>2818</v>
      </c>
      <c r="F140" s="244" t="s">
        <v>22</v>
      </c>
      <c r="G140" s="244">
        <v>180</v>
      </c>
      <c r="H140" s="272" t="s">
        <v>23</v>
      </c>
      <c r="I140" s="272" t="s">
        <v>23</v>
      </c>
      <c r="J140" s="272" t="s">
        <v>23</v>
      </c>
      <c r="K140" s="272" t="s">
        <v>23</v>
      </c>
      <c r="L140" s="272"/>
      <c r="M140" s="272" t="s">
        <v>23</v>
      </c>
      <c r="N140" s="272"/>
      <c r="O140" s="272" t="s">
        <v>23</v>
      </c>
      <c r="P140" s="272"/>
      <c r="Q140" s="272" t="s">
        <v>23</v>
      </c>
      <c r="R140" s="272" t="s">
        <v>23</v>
      </c>
      <c r="S140" s="272" t="s">
        <v>23</v>
      </c>
    </row>
    <row r="141" spans="1:60" ht="24" customHeight="1" x14ac:dyDescent="0.25">
      <c r="A141" s="22" t="s">
        <v>238</v>
      </c>
      <c r="B141" s="22" t="s">
        <v>239</v>
      </c>
      <c r="C141" s="244">
        <v>2138.5</v>
      </c>
      <c r="D141" s="244">
        <v>1424</v>
      </c>
      <c r="E141" s="244" t="s">
        <v>22</v>
      </c>
      <c r="F141" s="244">
        <v>204</v>
      </c>
      <c r="G141" s="244" t="s">
        <v>22</v>
      </c>
      <c r="H141" s="272" t="s">
        <v>23</v>
      </c>
      <c r="I141" s="272" t="s">
        <v>23</v>
      </c>
      <c r="J141" s="272" t="s">
        <v>23</v>
      </c>
      <c r="K141" s="272" t="s">
        <v>23</v>
      </c>
      <c r="L141" s="272"/>
      <c r="M141" s="272" t="s">
        <v>23</v>
      </c>
      <c r="N141" s="272"/>
      <c r="O141" s="272" t="s">
        <v>23</v>
      </c>
      <c r="P141" s="272" t="s">
        <v>23</v>
      </c>
      <c r="Q141" s="272"/>
      <c r="R141" s="272" t="s">
        <v>23</v>
      </c>
      <c r="S141" s="272" t="s">
        <v>23</v>
      </c>
    </row>
    <row r="142" spans="1:60" ht="24.75" customHeight="1" x14ac:dyDescent="0.25">
      <c r="A142" s="22" t="s">
        <v>240</v>
      </c>
      <c r="B142" s="22" t="s">
        <v>241</v>
      </c>
      <c r="C142" s="243">
        <v>9033.0300000000007</v>
      </c>
      <c r="D142" s="244">
        <v>4642</v>
      </c>
      <c r="E142" s="244" t="s">
        <v>22</v>
      </c>
      <c r="F142" s="244">
        <v>2593</v>
      </c>
      <c r="G142" s="244" t="s">
        <v>22</v>
      </c>
      <c r="H142" s="275" t="s">
        <v>23</v>
      </c>
      <c r="I142" s="275" t="s">
        <v>23</v>
      </c>
      <c r="J142" s="275" t="s">
        <v>23</v>
      </c>
      <c r="K142" s="275" t="s">
        <v>23</v>
      </c>
      <c r="L142" s="272" t="s">
        <v>23</v>
      </c>
      <c r="M142" s="272"/>
      <c r="N142" s="272" t="s">
        <v>23</v>
      </c>
      <c r="O142" s="272"/>
      <c r="P142" s="272" t="s">
        <v>23</v>
      </c>
      <c r="Q142" s="272" t="s">
        <v>23</v>
      </c>
      <c r="R142" s="275" t="s">
        <v>23</v>
      </c>
      <c r="S142" s="275" t="s">
        <v>23</v>
      </c>
    </row>
    <row r="143" spans="1:60" ht="22.5" x14ac:dyDescent="0.25">
      <c r="A143" s="256" t="s">
        <v>242</v>
      </c>
      <c r="B143" s="256" t="s">
        <v>243</v>
      </c>
      <c r="C143" s="108">
        <v>527.65</v>
      </c>
      <c r="D143" s="108">
        <v>479</v>
      </c>
      <c r="E143" s="108" t="s">
        <v>22</v>
      </c>
      <c r="F143" s="108">
        <v>96</v>
      </c>
      <c r="G143" s="108" t="s">
        <v>22</v>
      </c>
      <c r="H143" s="272" t="s">
        <v>23</v>
      </c>
      <c r="I143" s="272" t="s">
        <v>23</v>
      </c>
      <c r="J143" s="272" t="s">
        <v>23</v>
      </c>
      <c r="K143" s="272" t="s">
        <v>23</v>
      </c>
      <c r="L143" s="275"/>
      <c r="M143" s="275" t="s">
        <v>23</v>
      </c>
      <c r="N143" s="275"/>
      <c r="O143" s="275" t="s">
        <v>23</v>
      </c>
      <c r="P143" s="275"/>
      <c r="Q143" s="275"/>
      <c r="R143" s="272" t="s">
        <v>23</v>
      </c>
      <c r="S143" s="272" t="s">
        <v>23</v>
      </c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</row>
    <row r="144" spans="1:60" ht="22.5" x14ac:dyDescent="0.25">
      <c r="A144" s="256" t="s">
        <v>244</v>
      </c>
      <c r="B144" s="26" t="s">
        <v>245</v>
      </c>
      <c r="C144" s="108">
        <v>458.5</v>
      </c>
      <c r="D144" s="108">
        <v>247</v>
      </c>
      <c r="E144" s="108" t="s">
        <v>22</v>
      </c>
      <c r="F144" s="244" t="s">
        <v>22</v>
      </c>
      <c r="G144" s="108">
        <v>64</v>
      </c>
      <c r="H144" s="272" t="s">
        <v>23</v>
      </c>
      <c r="I144" s="272" t="s">
        <v>23</v>
      </c>
      <c r="J144" s="272" t="s">
        <v>23</v>
      </c>
      <c r="K144" s="272" t="s">
        <v>23</v>
      </c>
      <c r="L144" s="275"/>
      <c r="M144" s="275" t="s">
        <v>23</v>
      </c>
      <c r="N144" s="275"/>
      <c r="O144" s="275" t="s">
        <v>23</v>
      </c>
      <c r="P144" s="275"/>
      <c r="Q144" s="275"/>
      <c r="R144" s="272" t="s">
        <v>23</v>
      </c>
      <c r="S144" s="272" t="s">
        <v>23</v>
      </c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</row>
    <row r="145" spans="1:60" ht="22.5" x14ac:dyDescent="0.25">
      <c r="A145" s="253" t="s">
        <v>246</v>
      </c>
      <c r="B145" s="253" t="s">
        <v>247</v>
      </c>
      <c r="C145" s="244">
        <v>1873.2</v>
      </c>
      <c r="D145" s="244">
        <v>1775</v>
      </c>
      <c r="E145" s="244" t="s">
        <v>22</v>
      </c>
      <c r="F145" s="244" t="s">
        <v>22</v>
      </c>
      <c r="G145" s="244" t="s">
        <v>22</v>
      </c>
      <c r="H145" s="272" t="s">
        <v>23</v>
      </c>
      <c r="I145" s="272" t="s">
        <v>23</v>
      </c>
      <c r="J145" s="272" t="s">
        <v>23</v>
      </c>
      <c r="K145" s="272" t="s">
        <v>23</v>
      </c>
      <c r="L145" s="272"/>
      <c r="M145" s="272" t="s">
        <v>23</v>
      </c>
      <c r="N145" s="272"/>
      <c r="O145" s="272" t="s">
        <v>23</v>
      </c>
      <c r="P145" s="272"/>
      <c r="Q145" s="272" t="s">
        <v>23</v>
      </c>
      <c r="R145" s="272" t="s">
        <v>23</v>
      </c>
      <c r="S145" s="272" t="s">
        <v>23</v>
      </c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</row>
    <row r="146" spans="1:60" ht="16.5" customHeight="1" x14ac:dyDescent="0.25">
      <c r="A146" s="22" t="s">
        <v>248</v>
      </c>
      <c r="B146" s="22" t="s">
        <v>249</v>
      </c>
      <c r="C146" s="244">
        <v>2952.05</v>
      </c>
      <c r="D146" s="244">
        <v>1577</v>
      </c>
      <c r="E146" s="244" t="s">
        <v>22</v>
      </c>
      <c r="F146" s="244" t="s">
        <v>22</v>
      </c>
      <c r="G146" s="244" t="s">
        <v>22</v>
      </c>
      <c r="H146" s="272" t="s">
        <v>23</v>
      </c>
      <c r="I146" s="272" t="s">
        <v>23</v>
      </c>
      <c r="J146" s="272" t="s">
        <v>23</v>
      </c>
      <c r="K146" s="272" t="s">
        <v>23</v>
      </c>
      <c r="L146" s="272" t="s">
        <v>23</v>
      </c>
      <c r="M146" s="272"/>
      <c r="N146" s="272" t="s">
        <v>23</v>
      </c>
      <c r="O146" s="272"/>
      <c r="P146" s="272" t="s">
        <v>23</v>
      </c>
      <c r="Q146" s="272" t="s">
        <v>23</v>
      </c>
      <c r="R146" s="272" t="s">
        <v>23</v>
      </c>
      <c r="S146" s="272" t="s">
        <v>23</v>
      </c>
    </row>
    <row r="147" spans="1:60" ht="22.5" x14ac:dyDescent="0.25">
      <c r="A147" s="22" t="s">
        <v>250</v>
      </c>
      <c r="B147" s="22" t="s">
        <v>233</v>
      </c>
      <c r="C147" s="243">
        <v>6562.53</v>
      </c>
      <c r="D147" s="244">
        <v>4318</v>
      </c>
      <c r="E147" s="244" t="s">
        <v>22</v>
      </c>
      <c r="F147" s="244" t="s">
        <v>22</v>
      </c>
      <c r="G147" s="244" t="s">
        <v>22</v>
      </c>
      <c r="H147" s="272" t="s">
        <v>23</v>
      </c>
      <c r="I147" s="272" t="s">
        <v>23</v>
      </c>
      <c r="J147" s="272" t="s">
        <v>23</v>
      </c>
      <c r="K147" s="272" t="s">
        <v>23</v>
      </c>
      <c r="L147" s="272"/>
      <c r="M147" s="272" t="s">
        <v>23</v>
      </c>
      <c r="N147" s="272"/>
      <c r="O147" s="272" t="s">
        <v>23</v>
      </c>
      <c r="P147" s="272"/>
      <c r="Q147" s="272"/>
      <c r="R147" s="272" t="s">
        <v>23</v>
      </c>
      <c r="S147" s="272" t="s">
        <v>23</v>
      </c>
    </row>
    <row r="148" spans="1:60" ht="21" customHeight="1" x14ac:dyDescent="0.25">
      <c r="A148" s="22" t="s">
        <v>251</v>
      </c>
      <c r="B148" s="22" t="s">
        <v>252</v>
      </c>
      <c r="C148" s="244">
        <v>371.5</v>
      </c>
      <c r="D148" s="244">
        <v>356</v>
      </c>
      <c r="E148" s="244" t="s">
        <v>22</v>
      </c>
      <c r="F148" s="244" t="s">
        <v>22</v>
      </c>
      <c r="G148" s="244" t="s">
        <v>22</v>
      </c>
      <c r="H148" s="275" t="s">
        <v>23</v>
      </c>
      <c r="I148" s="275" t="s">
        <v>23</v>
      </c>
      <c r="J148" s="275" t="s">
        <v>23</v>
      </c>
      <c r="K148" s="275" t="s">
        <v>23</v>
      </c>
      <c r="L148" s="272"/>
      <c r="M148" s="272" t="s">
        <v>23</v>
      </c>
      <c r="N148" s="272"/>
      <c r="O148" s="272"/>
      <c r="P148" s="272" t="s">
        <v>23</v>
      </c>
      <c r="Q148" s="272"/>
      <c r="R148" s="275" t="s">
        <v>23</v>
      </c>
      <c r="S148" s="275" t="s">
        <v>23</v>
      </c>
    </row>
    <row r="149" spans="1:60" ht="22.5" x14ac:dyDescent="0.25">
      <c r="A149" s="22" t="s">
        <v>253</v>
      </c>
      <c r="B149" s="22" t="s">
        <v>254</v>
      </c>
      <c r="C149" s="244">
        <v>1450</v>
      </c>
      <c r="D149" s="244">
        <v>986</v>
      </c>
      <c r="E149" s="244" t="s">
        <v>22</v>
      </c>
      <c r="F149" s="244" t="s">
        <v>22</v>
      </c>
      <c r="G149" s="244" t="s">
        <v>22</v>
      </c>
      <c r="H149" s="272" t="s">
        <v>23</v>
      </c>
      <c r="I149" s="272" t="s">
        <v>23</v>
      </c>
      <c r="J149" s="272" t="s">
        <v>23</v>
      </c>
      <c r="K149" s="272" t="s">
        <v>23</v>
      </c>
      <c r="L149" s="275" t="s">
        <v>23</v>
      </c>
      <c r="M149" s="275"/>
      <c r="N149" s="275" t="s">
        <v>23</v>
      </c>
      <c r="O149" s="275"/>
      <c r="P149" s="275" t="s">
        <v>23</v>
      </c>
      <c r="Q149" s="275" t="s">
        <v>23</v>
      </c>
      <c r="R149" s="272" t="s">
        <v>23</v>
      </c>
      <c r="S149" s="272" t="s">
        <v>23</v>
      </c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</row>
    <row r="150" spans="1:60" ht="16.5" customHeight="1" x14ac:dyDescent="0.25">
      <c r="A150" s="22" t="s">
        <v>255</v>
      </c>
      <c r="B150" s="22" t="s">
        <v>226</v>
      </c>
      <c r="C150" s="254">
        <v>2350</v>
      </c>
      <c r="D150" s="254">
        <v>1596</v>
      </c>
      <c r="E150" s="254" t="s">
        <v>22</v>
      </c>
      <c r="F150" s="254" t="s">
        <v>22</v>
      </c>
      <c r="G150" s="254" t="s">
        <v>22</v>
      </c>
      <c r="H150" s="275" t="s">
        <v>23</v>
      </c>
      <c r="I150" s="275" t="s">
        <v>23</v>
      </c>
      <c r="J150" s="275" t="s">
        <v>23</v>
      </c>
      <c r="K150" s="275" t="s">
        <v>23</v>
      </c>
      <c r="L150" s="275"/>
      <c r="M150" s="275" t="s">
        <v>23</v>
      </c>
      <c r="N150" s="275"/>
      <c r="O150" s="275" t="s">
        <v>23</v>
      </c>
      <c r="P150" s="275"/>
      <c r="Q150" s="275" t="s">
        <v>23</v>
      </c>
      <c r="R150" s="275" t="s">
        <v>23</v>
      </c>
      <c r="S150" s="275" t="s">
        <v>23</v>
      </c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</row>
    <row r="151" spans="1:60" ht="16.5" customHeight="1" x14ac:dyDescent="0.25">
      <c r="A151" s="22" t="s">
        <v>256</v>
      </c>
      <c r="B151" s="22" t="s">
        <v>114</v>
      </c>
      <c r="C151" s="244">
        <v>6800</v>
      </c>
      <c r="D151" s="244">
        <v>6175</v>
      </c>
      <c r="E151" s="244" t="s">
        <v>22</v>
      </c>
      <c r="F151" s="244">
        <v>100</v>
      </c>
      <c r="G151" s="244" t="s">
        <v>22</v>
      </c>
      <c r="H151" s="272" t="s">
        <v>23</v>
      </c>
      <c r="I151" s="272" t="s">
        <v>23</v>
      </c>
      <c r="J151" s="272" t="s">
        <v>23</v>
      </c>
      <c r="K151" s="272" t="s">
        <v>23</v>
      </c>
      <c r="L151" s="272"/>
      <c r="M151" s="272" t="s">
        <v>23</v>
      </c>
      <c r="N151" s="272"/>
      <c r="O151" s="272" t="s">
        <v>23</v>
      </c>
      <c r="P151" s="272"/>
      <c r="Q151" s="272"/>
      <c r="R151" s="272" t="s">
        <v>23</v>
      </c>
      <c r="S151" s="272" t="s">
        <v>23</v>
      </c>
    </row>
    <row r="152" spans="1:60" ht="22.5" x14ac:dyDescent="0.25">
      <c r="A152" s="22" t="s">
        <v>257</v>
      </c>
      <c r="B152" s="22" t="s">
        <v>211</v>
      </c>
      <c r="C152" s="254">
        <v>2450</v>
      </c>
      <c r="D152" s="249" t="s">
        <v>22</v>
      </c>
      <c r="E152" s="254">
        <v>2199</v>
      </c>
      <c r="F152" s="249" t="s">
        <v>22</v>
      </c>
      <c r="G152" s="254">
        <v>135</v>
      </c>
      <c r="H152" s="272" t="s">
        <v>23</v>
      </c>
      <c r="I152" s="272" t="s">
        <v>23</v>
      </c>
      <c r="J152" s="272" t="s">
        <v>23</v>
      </c>
      <c r="K152" s="272" t="s">
        <v>23</v>
      </c>
      <c r="L152" s="272" t="s">
        <v>23</v>
      </c>
      <c r="M152" s="272"/>
      <c r="N152" s="272" t="s">
        <v>23</v>
      </c>
      <c r="O152" s="272"/>
      <c r="P152" s="272" t="s">
        <v>23</v>
      </c>
      <c r="Q152" s="272" t="s">
        <v>23</v>
      </c>
      <c r="R152" s="272" t="s">
        <v>23</v>
      </c>
      <c r="S152" s="272" t="s">
        <v>23</v>
      </c>
    </row>
    <row r="153" spans="1:60" ht="22.5" x14ac:dyDescent="0.25">
      <c r="A153" s="245" t="s">
        <v>151</v>
      </c>
      <c r="B153" s="245" t="s">
        <v>176</v>
      </c>
      <c r="C153" s="244">
        <v>400</v>
      </c>
      <c r="D153" s="244">
        <v>600</v>
      </c>
      <c r="E153" s="244" t="s">
        <v>22</v>
      </c>
      <c r="F153" s="244" t="s">
        <v>22</v>
      </c>
      <c r="G153" s="244" t="s">
        <v>22</v>
      </c>
      <c r="H153" s="272" t="s">
        <v>23</v>
      </c>
      <c r="I153" s="272" t="s">
        <v>23</v>
      </c>
      <c r="J153" s="272" t="s">
        <v>23</v>
      </c>
      <c r="K153" s="272" t="s">
        <v>23</v>
      </c>
      <c r="L153" s="272"/>
      <c r="M153" s="272" t="s">
        <v>23</v>
      </c>
      <c r="N153" s="272"/>
      <c r="O153" s="272" t="s">
        <v>23</v>
      </c>
      <c r="P153" s="272"/>
      <c r="Q153" s="272"/>
      <c r="R153" s="272" t="s">
        <v>23</v>
      </c>
      <c r="S153" s="272" t="s">
        <v>23</v>
      </c>
    </row>
    <row r="154" spans="1:60" ht="22.5" x14ac:dyDescent="0.25">
      <c r="A154" s="26" t="s">
        <v>258</v>
      </c>
      <c r="B154" s="26" t="s">
        <v>259</v>
      </c>
      <c r="C154" s="244">
        <v>700</v>
      </c>
      <c r="D154" s="244">
        <v>673</v>
      </c>
      <c r="E154" s="244" t="s">
        <v>22</v>
      </c>
      <c r="F154" s="244" t="s">
        <v>22</v>
      </c>
      <c r="G154" s="244" t="s">
        <v>22</v>
      </c>
      <c r="H154" s="272" t="s">
        <v>23</v>
      </c>
      <c r="I154" s="272" t="s">
        <v>23</v>
      </c>
      <c r="J154" s="272" t="s">
        <v>23</v>
      </c>
      <c r="K154" s="272" t="s">
        <v>23</v>
      </c>
      <c r="L154" s="272"/>
      <c r="M154" s="272" t="s">
        <v>23</v>
      </c>
      <c r="N154" s="272"/>
      <c r="O154" s="272" t="s">
        <v>23</v>
      </c>
      <c r="P154" s="272"/>
      <c r="Q154" s="272" t="s">
        <v>23</v>
      </c>
      <c r="R154" s="272" t="s">
        <v>23</v>
      </c>
      <c r="S154" s="272" t="s">
        <v>23</v>
      </c>
    </row>
    <row r="155" spans="1:60" ht="22.5" x14ac:dyDescent="0.25">
      <c r="A155" s="22" t="s">
        <v>260</v>
      </c>
      <c r="B155" s="22" t="s">
        <v>261</v>
      </c>
      <c r="C155" s="244">
        <v>425.5</v>
      </c>
      <c r="D155" s="244">
        <v>413</v>
      </c>
      <c r="E155" s="244" t="s">
        <v>22</v>
      </c>
      <c r="F155" s="244" t="s">
        <v>22</v>
      </c>
      <c r="G155" s="244" t="s">
        <v>22</v>
      </c>
      <c r="H155" s="272" t="s">
        <v>23</v>
      </c>
      <c r="I155" s="272" t="s">
        <v>23</v>
      </c>
      <c r="J155" s="272" t="s">
        <v>23</v>
      </c>
      <c r="K155" s="272" t="s">
        <v>23</v>
      </c>
      <c r="L155" s="272"/>
      <c r="M155" s="272" t="s">
        <v>23</v>
      </c>
      <c r="N155" s="272"/>
      <c r="O155" s="272" t="s">
        <v>23</v>
      </c>
      <c r="P155" s="272"/>
      <c r="Q155" s="272" t="s">
        <v>23</v>
      </c>
      <c r="R155" s="272" t="s">
        <v>23</v>
      </c>
      <c r="S155" s="272" t="s">
        <v>23</v>
      </c>
    </row>
    <row r="156" spans="1:60" ht="16.5" customHeight="1" x14ac:dyDescent="0.25">
      <c r="A156" s="22" t="s">
        <v>262</v>
      </c>
      <c r="B156" s="22" t="s">
        <v>263</v>
      </c>
      <c r="C156" s="243">
        <v>2620.44</v>
      </c>
      <c r="D156" s="244">
        <v>2224</v>
      </c>
      <c r="E156" s="244" t="s">
        <v>22</v>
      </c>
      <c r="F156" s="249" t="s">
        <v>22</v>
      </c>
      <c r="G156" s="244">
        <v>220</v>
      </c>
      <c r="H156" s="272" t="s">
        <v>23</v>
      </c>
      <c r="I156" s="272" t="s">
        <v>23</v>
      </c>
      <c r="J156" s="272" t="s">
        <v>23</v>
      </c>
      <c r="K156" s="272" t="s">
        <v>23</v>
      </c>
      <c r="L156" s="272"/>
      <c r="M156" s="272" t="s">
        <v>23</v>
      </c>
      <c r="N156" s="272"/>
      <c r="O156" s="272" t="s">
        <v>23</v>
      </c>
      <c r="P156" s="272"/>
      <c r="Q156" s="272" t="s">
        <v>23</v>
      </c>
      <c r="R156" s="272" t="s">
        <v>23</v>
      </c>
      <c r="S156" s="272" t="s">
        <v>23</v>
      </c>
    </row>
    <row r="157" spans="1:60" ht="16.5" customHeight="1" x14ac:dyDescent="0.25">
      <c r="A157" s="22" t="s">
        <v>264</v>
      </c>
      <c r="B157" s="22" t="s">
        <v>265</v>
      </c>
      <c r="C157" s="244">
        <v>3733.43</v>
      </c>
      <c r="D157" s="244">
        <v>2763</v>
      </c>
      <c r="E157" s="244" t="s">
        <v>22</v>
      </c>
      <c r="F157" s="244" t="s">
        <v>22</v>
      </c>
      <c r="G157" s="244" t="s">
        <v>22</v>
      </c>
      <c r="H157" s="272" t="s">
        <v>23</v>
      </c>
      <c r="I157" s="272" t="s">
        <v>23</v>
      </c>
      <c r="J157" s="272" t="s">
        <v>23</v>
      </c>
      <c r="K157" s="272" t="s">
        <v>23</v>
      </c>
      <c r="L157" s="272" t="s">
        <v>23</v>
      </c>
      <c r="M157" s="272"/>
      <c r="N157" s="272" t="s">
        <v>23</v>
      </c>
      <c r="O157" s="272"/>
      <c r="P157" s="272" t="s">
        <v>23</v>
      </c>
      <c r="Q157" s="272" t="s">
        <v>23</v>
      </c>
      <c r="R157" s="272" t="s">
        <v>23</v>
      </c>
      <c r="S157" s="272" t="s">
        <v>23</v>
      </c>
    </row>
    <row r="158" spans="1:60" ht="22.5" x14ac:dyDescent="0.25">
      <c r="A158" s="22" t="s">
        <v>266</v>
      </c>
      <c r="B158" s="22" t="s">
        <v>267</v>
      </c>
      <c r="C158" s="254">
        <v>12300</v>
      </c>
      <c r="D158" s="257">
        <v>6515</v>
      </c>
      <c r="E158" s="244" t="s">
        <v>22</v>
      </c>
      <c r="F158" s="254" t="s">
        <v>22</v>
      </c>
      <c r="G158" s="254" t="s">
        <v>22</v>
      </c>
      <c r="H158" s="272" t="s">
        <v>23</v>
      </c>
      <c r="I158" s="272" t="s">
        <v>23</v>
      </c>
      <c r="J158" s="272" t="s">
        <v>23</v>
      </c>
      <c r="K158" s="272" t="s">
        <v>23</v>
      </c>
      <c r="L158" s="272"/>
      <c r="M158" s="272" t="s">
        <v>23</v>
      </c>
      <c r="N158" s="272"/>
      <c r="O158" s="272" t="s">
        <v>23</v>
      </c>
      <c r="P158" s="272"/>
      <c r="Q158" s="272" t="s">
        <v>23</v>
      </c>
      <c r="R158" s="272" t="s">
        <v>23</v>
      </c>
      <c r="S158" s="272" t="s">
        <v>23</v>
      </c>
    </row>
    <row r="159" spans="1:60" ht="22.5" x14ac:dyDescent="0.25">
      <c r="A159" s="22" t="s">
        <v>177</v>
      </c>
      <c r="B159" s="22" t="s">
        <v>268</v>
      </c>
      <c r="C159" s="244">
        <v>400</v>
      </c>
      <c r="D159" s="244">
        <v>381</v>
      </c>
      <c r="E159" s="244" t="s">
        <v>22</v>
      </c>
      <c r="F159" s="244">
        <v>85</v>
      </c>
      <c r="G159" s="244" t="s">
        <v>22</v>
      </c>
      <c r="H159" s="272" t="s">
        <v>23</v>
      </c>
      <c r="I159" s="272" t="s">
        <v>23</v>
      </c>
      <c r="J159" s="272" t="s">
        <v>23</v>
      </c>
      <c r="K159" s="272" t="s">
        <v>23</v>
      </c>
      <c r="L159" s="272" t="s">
        <v>23</v>
      </c>
      <c r="M159" s="272"/>
      <c r="N159" s="272" t="s">
        <v>23</v>
      </c>
      <c r="O159" s="272"/>
      <c r="P159" s="272" t="s">
        <v>23</v>
      </c>
      <c r="Q159" s="272" t="s">
        <v>23</v>
      </c>
      <c r="R159" s="272" t="s">
        <v>23</v>
      </c>
      <c r="S159" s="272" t="s">
        <v>23</v>
      </c>
    </row>
    <row r="160" spans="1:60" ht="22.5" x14ac:dyDescent="0.25">
      <c r="A160" s="22" t="s">
        <v>177</v>
      </c>
      <c r="B160" s="22" t="s">
        <v>269</v>
      </c>
      <c r="C160" s="244">
        <v>4003</v>
      </c>
      <c r="D160" s="244">
        <v>2753</v>
      </c>
      <c r="E160" s="244" t="s">
        <v>22</v>
      </c>
      <c r="F160" s="244">
        <v>102</v>
      </c>
      <c r="G160" s="258" t="s">
        <v>22</v>
      </c>
      <c r="H160" s="272" t="s">
        <v>23</v>
      </c>
      <c r="I160" s="272" t="s">
        <v>23</v>
      </c>
      <c r="J160" s="272" t="s">
        <v>23</v>
      </c>
      <c r="K160" s="272" t="s">
        <v>23</v>
      </c>
      <c r="L160" s="272" t="s">
        <v>23</v>
      </c>
      <c r="M160" s="272"/>
      <c r="N160" s="272" t="s">
        <v>23</v>
      </c>
      <c r="O160" s="272"/>
      <c r="P160" s="272" t="s">
        <v>23</v>
      </c>
      <c r="Q160" s="272" t="s">
        <v>23</v>
      </c>
      <c r="R160" s="272" t="s">
        <v>23</v>
      </c>
      <c r="S160" s="272" t="s">
        <v>23</v>
      </c>
    </row>
    <row r="161" spans="1:23" ht="22.5" x14ac:dyDescent="0.25">
      <c r="A161" s="253" t="s">
        <v>155</v>
      </c>
      <c r="B161" s="253" t="s">
        <v>156</v>
      </c>
      <c r="C161" s="244">
        <v>835</v>
      </c>
      <c r="D161" s="244">
        <v>825</v>
      </c>
      <c r="E161" s="244" t="s">
        <v>22</v>
      </c>
      <c r="F161" s="244" t="s">
        <v>22</v>
      </c>
      <c r="G161" s="244" t="s">
        <v>22</v>
      </c>
      <c r="H161" s="272" t="s">
        <v>23</v>
      </c>
      <c r="I161" s="272" t="s">
        <v>23</v>
      </c>
      <c r="J161" s="272" t="s">
        <v>23</v>
      </c>
      <c r="K161" s="272" t="s">
        <v>23</v>
      </c>
      <c r="L161" s="272"/>
      <c r="M161" s="272" t="s">
        <v>23</v>
      </c>
      <c r="N161" s="272"/>
      <c r="O161" s="272"/>
      <c r="P161" s="272" t="s">
        <v>23</v>
      </c>
      <c r="Q161" s="272"/>
      <c r="R161" s="272" t="s">
        <v>23</v>
      </c>
      <c r="S161" s="272" t="s">
        <v>23</v>
      </c>
    </row>
    <row r="162" spans="1:23" ht="19.5" customHeight="1" x14ac:dyDescent="0.25">
      <c r="A162" s="22" t="s">
        <v>270</v>
      </c>
      <c r="B162" s="22" t="s">
        <v>271</v>
      </c>
      <c r="C162" s="244">
        <v>3232.02</v>
      </c>
      <c r="D162" s="244">
        <v>2514</v>
      </c>
      <c r="E162" s="244" t="s">
        <v>22</v>
      </c>
      <c r="F162" s="244" t="s">
        <v>22</v>
      </c>
      <c r="G162" s="244" t="s">
        <v>22</v>
      </c>
      <c r="H162" s="272" t="s">
        <v>23</v>
      </c>
      <c r="I162" s="272" t="s">
        <v>23</v>
      </c>
      <c r="J162" s="272" t="s">
        <v>23</v>
      </c>
      <c r="K162" s="272" t="s">
        <v>23</v>
      </c>
      <c r="L162" s="272"/>
      <c r="M162" s="272" t="s">
        <v>23</v>
      </c>
      <c r="N162" s="272"/>
      <c r="O162" s="272"/>
      <c r="P162" s="272" t="s">
        <v>23</v>
      </c>
      <c r="Q162" s="272"/>
      <c r="R162" s="272" t="s">
        <v>23</v>
      </c>
      <c r="S162" s="272" t="s">
        <v>23</v>
      </c>
      <c r="U162" s="269"/>
      <c r="W162" s="269"/>
    </row>
    <row r="163" spans="1:23" ht="13.35" customHeight="1" x14ac:dyDescent="0.25">
      <c r="A163" s="259"/>
      <c r="B163" s="259"/>
      <c r="C163" s="247"/>
      <c r="D163" s="247"/>
      <c r="E163" s="247"/>
      <c r="F163" s="247"/>
      <c r="G163" s="247"/>
      <c r="H163" s="272"/>
      <c r="I163" s="272"/>
      <c r="J163" s="272"/>
      <c r="K163" s="272"/>
      <c r="L163" s="272"/>
      <c r="M163" s="272"/>
      <c r="N163" s="272"/>
      <c r="O163" s="272"/>
      <c r="P163" s="272"/>
      <c r="Q163" s="272"/>
      <c r="R163" s="272"/>
      <c r="S163" s="272"/>
      <c r="U163" s="269"/>
      <c r="W163" s="269"/>
    </row>
    <row r="164" spans="1:23" ht="22.35" customHeight="1" x14ac:dyDescent="0.25">
      <c r="A164" s="260"/>
      <c r="B164" s="261" t="s">
        <v>272</v>
      </c>
      <c r="C164" s="241"/>
      <c r="D164" s="242">
        <f>SUM(D5:D162)</f>
        <v>323961</v>
      </c>
      <c r="E164" s="242">
        <f>SUM(E5:E162)</f>
        <v>113478</v>
      </c>
      <c r="F164" s="242">
        <f>SUM(F5:F162)</f>
        <v>8321</v>
      </c>
      <c r="G164" s="242">
        <f>SUM(G5:G162)</f>
        <v>9832</v>
      </c>
      <c r="H164" s="348">
        <f>D164+E164+F164+G164</f>
        <v>455592</v>
      </c>
      <c r="I164" s="348">
        <f>SUM(D164:G164)-(D11+E15+D16+E17+E18+E19+D20+E21+E23)</f>
        <v>380582</v>
      </c>
      <c r="J164" s="348">
        <f>D164+E164+F164+G164</f>
        <v>455592</v>
      </c>
      <c r="K164" s="348">
        <f>I164</f>
        <v>380582</v>
      </c>
      <c r="L164" s="348">
        <f>SUM(D160+F160+F159+D159+D157+E152+G152+D149+D146+D142+F142+D139+E136+G136+D132+F129+F127+G124+D124+D123+D120+D115+D113+G113+G111+D111+D110+G107+D107+G104++G98+D98+D97+D96+D95+D93+G93+D127++D86+D85+F85+G82+F79+D79+D78+G78+G77+D77+G73+D73+G71+D71+G69+D69+G67+D67+F64+D64++G60+D56+D55+D51+G51+G48+D44+E42+E35+E34+E33+E32+F30+D30+E39+F5+D5)</f>
        <v>189956</v>
      </c>
      <c r="M164" s="348">
        <f>D162+D161+D158+D156+G156+D155+D154+D153+D151+F151+D150+D148+D147+D145+D144+G144+D143+F143+D141+F141+E140+G140+D138+G138+D137+E135+G135+D134+F134+D133+G133+D131+D130+G130+D128+D126+D125+G125+D122+F122+D121+D119+G119+F114+E112+G112+E109+G109+G108+E106+G106+D105+E103+G103+E99+G99+D94+D92+D91+G91+D90+G90+F90+E84+G84+D83+D81+D80+E80+D76+D75+G75+G74+G72+G70+D68+G68+G66+D65+G65+D63+G63+G62+D61+E59+G58+D57+G57+D54+G54+G53+D52+G52+D50+F50+D49+G49+E43+E41+E40+E38+E37+E36+D31+D29+E28+F28+E27+F27+E26+E25+E24+E23+E22+E21+D20+E19+E18+E17+D16+E15+D11+E10+G6</f>
        <v>265636</v>
      </c>
      <c r="N164" s="348">
        <f>L164</f>
        <v>189956</v>
      </c>
      <c r="O164" s="348">
        <f>D158+D156+G156+D155+D154+D153+D151+F151+D150+D147+D145+D144+G144+D143+F143+E140+G140+D141+F141+D138+G138+E135+G135+D134+F134+D131+D130+G130+D128+D125+G125+D122+F122+D119+G119+F114+E112+G112+E109+G109+E106+G106+D105+E103+G103+D94+D92+D91+G91+D90+F90+G90+D85+F85+D81+D80+E80+D76+D75+G75+G74+G72+G70+D68+G68+G66+G65+D63+G63+G62+D61+E59+G58+D57+G57+D54+G54+G53+D52+G52+D50+F50+D49+G49+D65+E43+E41+E40+E38+E37+E36+D31+D29+E28+F28+E27+F27+E26+E25+E24+E22+E10+G6</f>
        <v>201224</v>
      </c>
      <c r="P164" s="348">
        <f>D162+D161+D160+F160+D159+F159+D157+E152+G152+D149+D148+D146+D142+F142+D141+F141+D137+D133+G133+F129+D126+D124+G124+D121+D120+D115+G108+D105+E99+G99+D98+G98+D97+D96+D95+D93+G93+D86+E84+G84+D83+G82+D79+F79+D78+G78+D77+G77+D73+G73+D71+G71+D69+G69+D67+G67+D64+F64+G60+D51+G51+G48+D44+E42+E39+E35+E34+E33+E32+D30+F30+E23+E21+D20+E19+E18+E17+D16+E15+D11+D5+F5</f>
        <v>239395</v>
      </c>
      <c r="Q164" s="348">
        <v>291678</v>
      </c>
      <c r="R164" s="348">
        <f>D164+E164+F164+G164</f>
        <v>455592</v>
      </c>
      <c r="S164" s="348">
        <f>K164</f>
        <v>380582</v>
      </c>
    </row>
    <row r="165" spans="1:23" x14ac:dyDescent="0.25">
      <c r="A165" s="262"/>
      <c r="B165" s="262"/>
      <c r="C165" s="263"/>
      <c r="D165" s="263"/>
      <c r="E165" s="263"/>
      <c r="F165" s="263"/>
      <c r="G165" s="263"/>
      <c r="H165" s="348"/>
      <c r="I165" s="348"/>
      <c r="J165" s="348"/>
      <c r="K165" s="348"/>
      <c r="L165" s="348"/>
      <c r="M165" s="348"/>
      <c r="N165" s="348"/>
      <c r="O165" s="348"/>
      <c r="P165" s="348"/>
      <c r="Q165" s="348"/>
      <c r="R165" s="348"/>
      <c r="S165" s="348"/>
    </row>
    <row r="166" spans="1:23" x14ac:dyDescent="0.25">
      <c r="A166" s="262"/>
      <c r="B166" s="268"/>
      <c r="C166" s="263"/>
      <c r="D166" s="263"/>
      <c r="E166" s="263"/>
      <c r="F166" s="263"/>
      <c r="G166" s="263"/>
      <c r="H166" s="348"/>
      <c r="I166" s="348"/>
      <c r="J166" s="348"/>
      <c r="K166" s="348"/>
      <c r="L166" s="348"/>
      <c r="M166" s="348"/>
      <c r="N166" s="348"/>
      <c r="O166" s="348"/>
      <c r="P166" s="348"/>
      <c r="Q166" s="348"/>
      <c r="R166" s="348"/>
      <c r="S166" s="348"/>
    </row>
    <row r="167" spans="1:23" ht="22.5" customHeight="1" thickBot="1" x14ac:dyDescent="0.3">
      <c r="A167" s="262"/>
      <c r="B167" s="262"/>
      <c r="C167" s="263"/>
      <c r="D167" s="263"/>
      <c r="E167" s="263"/>
      <c r="F167" s="263"/>
      <c r="G167" s="263"/>
      <c r="H167" s="349"/>
      <c r="I167" s="349"/>
      <c r="J167" s="349"/>
      <c r="K167" s="349"/>
      <c r="L167" s="349"/>
      <c r="M167" s="349"/>
      <c r="N167" s="349"/>
      <c r="O167" s="349"/>
      <c r="P167" s="349"/>
      <c r="Q167" s="349"/>
      <c r="R167" s="349"/>
      <c r="S167" s="349"/>
    </row>
    <row r="168" spans="1:23" ht="15.75" thickBot="1" x14ac:dyDescent="0.3">
      <c r="H168" s="352" t="s">
        <v>1212</v>
      </c>
      <c r="I168" s="353"/>
      <c r="J168" s="353"/>
      <c r="K168" s="353"/>
      <c r="L168" s="353"/>
      <c r="M168" s="353"/>
      <c r="N168" s="353"/>
      <c r="O168" s="353"/>
      <c r="P168" s="350">
        <f>SUM(H164:S167)</f>
        <v>3886367</v>
      </c>
      <c r="Q168" s="350"/>
      <c r="R168" s="350"/>
      <c r="S168" s="351"/>
    </row>
  </sheetData>
  <mergeCells count="125">
    <mergeCell ref="P168:S168"/>
    <mergeCell ref="H168:O168"/>
    <mergeCell ref="R164:R167"/>
    <mergeCell ref="S164:S167"/>
    <mergeCell ref="M164:M167"/>
    <mergeCell ref="N164:N167"/>
    <mergeCell ref="O164:O167"/>
    <mergeCell ref="P164:P167"/>
    <mergeCell ref="Q164:Q167"/>
    <mergeCell ref="A116:B117"/>
    <mergeCell ref="D116:E117"/>
    <mergeCell ref="F116:G117"/>
    <mergeCell ref="A118:B118"/>
    <mergeCell ref="H164:H167"/>
    <mergeCell ref="I164:I167"/>
    <mergeCell ref="J164:J167"/>
    <mergeCell ref="K164:K167"/>
    <mergeCell ref="L164:L167"/>
    <mergeCell ref="A47:B47"/>
    <mergeCell ref="A87:B88"/>
    <mergeCell ref="D87:E88"/>
    <mergeCell ref="F87:G88"/>
    <mergeCell ref="A89:B89"/>
    <mergeCell ref="A100:B101"/>
    <mergeCell ref="D100:E101"/>
    <mergeCell ref="F100:G101"/>
    <mergeCell ref="A102:B102"/>
    <mergeCell ref="A7:B8"/>
    <mergeCell ref="D7:E8"/>
    <mergeCell ref="F7:G8"/>
    <mergeCell ref="A12:B13"/>
    <mergeCell ref="D12:E13"/>
    <mergeCell ref="F12:G13"/>
    <mergeCell ref="A14:B14"/>
    <mergeCell ref="A45:B46"/>
    <mergeCell ref="D45:E46"/>
    <mergeCell ref="F45:G46"/>
    <mergeCell ref="Q1:Q4"/>
    <mergeCell ref="R1:R4"/>
    <mergeCell ref="S1:S4"/>
    <mergeCell ref="A2:B3"/>
    <mergeCell ref="D2:E3"/>
    <mergeCell ref="F2:G3"/>
    <mergeCell ref="L1:L4"/>
    <mergeCell ref="M1:M4"/>
    <mergeCell ref="N1:N4"/>
    <mergeCell ref="O1:O4"/>
    <mergeCell ref="P1:P4"/>
    <mergeCell ref="A1:G1"/>
    <mergeCell ref="H1:H4"/>
    <mergeCell ref="I1:I4"/>
    <mergeCell ref="J1:J4"/>
    <mergeCell ref="K1:K4"/>
    <mergeCell ref="R45:R47"/>
    <mergeCell ref="S45:S47"/>
    <mergeCell ref="H87:H89"/>
    <mergeCell ref="I87:I89"/>
    <mergeCell ref="J87:J89"/>
    <mergeCell ref="K87:K89"/>
    <mergeCell ref="L87:L89"/>
    <mergeCell ref="M87:M89"/>
    <mergeCell ref="N87:N89"/>
    <mergeCell ref="O87:O89"/>
    <mergeCell ref="P87:P89"/>
    <mergeCell ref="Q87:Q89"/>
    <mergeCell ref="R87:R89"/>
    <mergeCell ref="S87:S89"/>
    <mergeCell ref="H45:H47"/>
    <mergeCell ref="I45:I47"/>
    <mergeCell ref="M45:M47"/>
    <mergeCell ref="N45:N47"/>
    <mergeCell ref="O45:O47"/>
    <mergeCell ref="P45:P47"/>
    <mergeCell ref="Q45:Q47"/>
    <mergeCell ref="J45:J47"/>
    <mergeCell ref="K45:K47"/>
    <mergeCell ref="L45:L47"/>
    <mergeCell ref="R100:R102"/>
    <mergeCell ref="S100:S102"/>
    <mergeCell ref="H116:H118"/>
    <mergeCell ref="I116:I118"/>
    <mergeCell ref="J116:J118"/>
    <mergeCell ref="K116:K118"/>
    <mergeCell ref="L116:L118"/>
    <mergeCell ref="M116:M118"/>
    <mergeCell ref="N116:N118"/>
    <mergeCell ref="O116:O118"/>
    <mergeCell ref="P116:P118"/>
    <mergeCell ref="Q116:Q118"/>
    <mergeCell ref="R116:R118"/>
    <mergeCell ref="S116:S118"/>
    <mergeCell ref="M100:M102"/>
    <mergeCell ref="N100:N102"/>
    <mergeCell ref="O100:O102"/>
    <mergeCell ref="P100:P102"/>
    <mergeCell ref="Q100:Q102"/>
    <mergeCell ref="H100:H102"/>
    <mergeCell ref="I100:I102"/>
    <mergeCell ref="J100:J102"/>
    <mergeCell ref="K100:K102"/>
    <mergeCell ref="L100:L102"/>
    <mergeCell ref="R12:R14"/>
    <mergeCell ref="S12:S14"/>
    <mergeCell ref="H7:H9"/>
    <mergeCell ref="I7:I9"/>
    <mergeCell ref="J7:J9"/>
    <mergeCell ref="K7:K9"/>
    <mergeCell ref="L7:L9"/>
    <mergeCell ref="M7:M9"/>
    <mergeCell ref="N7:N9"/>
    <mergeCell ref="O7:O9"/>
    <mergeCell ref="P7:P9"/>
    <mergeCell ref="Q7:Q9"/>
    <mergeCell ref="R7:R9"/>
    <mergeCell ref="S7:S9"/>
    <mergeCell ref="M12:M14"/>
    <mergeCell ref="N12:N14"/>
    <mergeCell ref="O12:O14"/>
    <mergeCell ref="P12:P14"/>
    <mergeCell ref="Q12:Q14"/>
    <mergeCell ref="H12:H14"/>
    <mergeCell ref="I12:I14"/>
    <mergeCell ref="J12:J14"/>
    <mergeCell ref="K12:K14"/>
    <mergeCell ref="L12:L14"/>
  </mergeCells>
  <pageMargins left="0.50208333333333299" right="0.17708333333333301" top="0.67152777777777795" bottom="0.40416666666666701" header="0.51180555555555496" footer="0.13888888888888901"/>
  <pageSetup paperSize="9" scale="57" firstPageNumber="0" orientation="portrait" verticalDpi="300" r:id="rId1"/>
  <headerFooter>
    <oddFooter>&amp;R&amp;"Times New Roman,Normal"&amp;12&amp;P/&amp;N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B2B11-3998-47F1-B225-3B0833B9ADB3}">
  <dimension ref="B2:G18"/>
  <sheetViews>
    <sheetView topLeftCell="A13" workbookViewId="0">
      <selection activeCell="J16" sqref="J16"/>
    </sheetView>
  </sheetViews>
  <sheetFormatPr defaultRowHeight="15" x14ac:dyDescent="0.25"/>
  <cols>
    <col min="2" max="2" width="9.140625" style="109"/>
    <col min="3" max="3" width="21.42578125" style="317" customWidth="1"/>
    <col min="4" max="4" width="11.28515625" style="109" bestFit="1" customWidth="1"/>
    <col min="5" max="5" width="10.85546875" style="109" bestFit="1" customWidth="1"/>
    <col min="6" max="7" width="9.140625" style="109"/>
  </cols>
  <sheetData>
    <row r="2" spans="2:7" ht="15.75" thickBot="1" x14ac:dyDescent="0.3"/>
    <row r="3" spans="2:7" ht="16.5" thickBot="1" x14ac:dyDescent="0.3">
      <c r="B3" s="295" t="s">
        <v>1213</v>
      </c>
      <c r="C3" s="291" t="s">
        <v>1214</v>
      </c>
      <c r="D3" s="296" t="s">
        <v>1215</v>
      </c>
      <c r="E3" s="297" t="s">
        <v>1216</v>
      </c>
      <c r="F3" s="298" t="s">
        <v>1217</v>
      </c>
      <c r="G3" s="299" t="s">
        <v>1218</v>
      </c>
    </row>
    <row r="4" spans="2:7" ht="25.5" x14ac:dyDescent="0.25">
      <c r="B4" s="300">
        <v>1</v>
      </c>
      <c r="C4" s="292" t="s">
        <v>1219</v>
      </c>
      <c r="D4" s="301">
        <v>3886367</v>
      </c>
      <c r="E4" s="302" t="s">
        <v>1220</v>
      </c>
      <c r="F4" s="303" t="s">
        <v>1221</v>
      </c>
      <c r="G4" s="304" t="s">
        <v>1221</v>
      </c>
    </row>
    <row r="5" spans="2:7" ht="25.5" x14ac:dyDescent="0.25">
      <c r="B5" s="305">
        <v>2</v>
      </c>
      <c r="C5" s="293" t="s">
        <v>1222</v>
      </c>
      <c r="D5" s="306">
        <v>41940</v>
      </c>
      <c r="E5" s="307" t="s">
        <v>1220</v>
      </c>
      <c r="F5" s="308" t="s">
        <v>1221</v>
      </c>
      <c r="G5" s="309" t="s">
        <v>1221</v>
      </c>
    </row>
    <row r="6" spans="2:7" x14ac:dyDescent="0.25">
      <c r="B6" s="305">
        <v>3</v>
      </c>
      <c r="C6" s="293" t="s">
        <v>1223</v>
      </c>
      <c r="D6" s="310">
        <v>6300</v>
      </c>
      <c r="E6" s="307" t="s">
        <v>1224</v>
      </c>
      <c r="F6" s="308" t="s">
        <v>1221</v>
      </c>
      <c r="G6" s="309" t="s">
        <v>1221</v>
      </c>
    </row>
    <row r="7" spans="2:7" ht="25.5" x14ac:dyDescent="0.25">
      <c r="B7" s="305">
        <v>4</v>
      </c>
      <c r="C7" s="293" t="s">
        <v>1225</v>
      </c>
      <c r="D7" s="307">
        <v>500</v>
      </c>
      <c r="E7" s="307" t="s">
        <v>1226</v>
      </c>
      <c r="F7" s="308" t="s">
        <v>1221</v>
      </c>
      <c r="G7" s="309" t="s">
        <v>1221</v>
      </c>
    </row>
    <row r="8" spans="2:7" ht="25.5" x14ac:dyDescent="0.25">
      <c r="B8" s="305">
        <v>5</v>
      </c>
      <c r="C8" s="293" t="s">
        <v>1227</v>
      </c>
      <c r="D8" s="307">
        <v>15</v>
      </c>
      <c r="E8" s="307" t="s">
        <v>1226</v>
      </c>
      <c r="F8" s="308" t="s">
        <v>1221</v>
      </c>
      <c r="G8" s="309" t="s">
        <v>1221</v>
      </c>
    </row>
    <row r="9" spans="2:7" ht="51" x14ac:dyDescent="0.25">
      <c r="B9" s="305">
        <v>6</v>
      </c>
      <c r="C9" s="293" t="s">
        <v>1228</v>
      </c>
      <c r="D9" s="307">
        <v>15</v>
      </c>
      <c r="E9" s="307" t="s">
        <v>1226</v>
      </c>
      <c r="F9" s="308" t="s">
        <v>1221</v>
      </c>
      <c r="G9" s="309" t="s">
        <v>1221</v>
      </c>
    </row>
    <row r="10" spans="2:7" ht="38.25" x14ac:dyDescent="0.25">
      <c r="B10" s="305">
        <v>7</v>
      </c>
      <c r="C10" s="293" t="s">
        <v>1229</v>
      </c>
      <c r="D10" s="307">
        <v>15</v>
      </c>
      <c r="E10" s="307" t="s">
        <v>1226</v>
      </c>
      <c r="F10" s="308" t="s">
        <v>1221</v>
      </c>
      <c r="G10" s="309" t="s">
        <v>1221</v>
      </c>
    </row>
    <row r="11" spans="2:7" ht="51" x14ac:dyDescent="0.25">
      <c r="B11" s="305">
        <v>8</v>
      </c>
      <c r="C11" s="293" t="s">
        <v>1230</v>
      </c>
      <c r="D11" s="307">
        <v>15</v>
      </c>
      <c r="E11" s="307" t="s">
        <v>1226</v>
      </c>
      <c r="F11" s="308" t="s">
        <v>1221</v>
      </c>
      <c r="G11" s="309" t="s">
        <v>1221</v>
      </c>
    </row>
    <row r="12" spans="2:7" ht="25.5" x14ac:dyDescent="0.25">
      <c r="B12" s="305">
        <v>9</v>
      </c>
      <c r="C12" s="293" t="s">
        <v>1231</v>
      </c>
      <c r="D12" s="307">
        <v>3</v>
      </c>
      <c r="E12" s="307" t="s">
        <v>1226</v>
      </c>
      <c r="F12" s="308" t="s">
        <v>1221</v>
      </c>
      <c r="G12" s="309" t="s">
        <v>1221</v>
      </c>
    </row>
    <row r="13" spans="2:7" ht="38.25" x14ac:dyDescent="0.25">
      <c r="B13" s="305">
        <v>10</v>
      </c>
      <c r="C13" s="293" t="s">
        <v>1232</v>
      </c>
      <c r="D13" s="307">
        <v>3</v>
      </c>
      <c r="E13" s="307" t="s">
        <v>1226</v>
      </c>
      <c r="F13" s="308" t="s">
        <v>1221</v>
      </c>
      <c r="G13" s="309" t="s">
        <v>1221</v>
      </c>
    </row>
    <row r="14" spans="2:7" ht="63.75" x14ac:dyDescent="0.25">
      <c r="B14" s="305">
        <v>11</v>
      </c>
      <c r="C14" s="293" t="s">
        <v>1233</v>
      </c>
      <c r="D14" s="307">
        <v>3</v>
      </c>
      <c r="E14" s="307" t="s">
        <v>1226</v>
      </c>
      <c r="F14" s="308" t="s">
        <v>1221</v>
      </c>
      <c r="G14" s="309" t="s">
        <v>1221</v>
      </c>
    </row>
    <row r="15" spans="2:7" ht="38.25" x14ac:dyDescent="0.25">
      <c r="B15" s="305">
        <v>12</v>
      </c>
      <c r="C15" s="293" t="s">
        <v>1234</v>
      </c>
      <c r="D15" s="307">
        <v>3</v>
      </c>
      <c r="E15" s="307" t="s">
        <v>1226</v>
      </c>
      <c r="F15" s="308" t="s">
        <v>1221</v>
      </c>
      <c r="G15" s="309" t="s">
        <v>1221</v>
      </c>
    </row>
    <row r="16" spans="2:7" ht="63.75" x14ac:dyDescent="0.25">
      <c r="B16" s="305">
        <v>13</v>
      </c>
      <c r="C16" s="293" t="s">
        <v>1235</v>
      </c>
      <c r="D16" s="307">
        <v>3</v>
      </c>
      <c r="E16" s="307" t="s">
        <v>1226</v>
      </c>
      <c r="F16" s="308" t="s">
        <v>1221</v>
      </c>
      <c r="G16" s="309" t="s">
        <v>1221</v>
      </c>
    </row>
    <row r="17" spans="2:7" ht="15.75" thickBot="1" x14ac:dyDescent="0.3">
      <c r="B17" s="311">
        <v>14</v>
      </c>
      <c r="C17" s="294" t="s">
        <v>1236</v>
      </c>
      <c r="D17" s="312">
        <v>7330</v>
      </c>
      <c r="E17" s="313" t="s">
        <v>1237</v>
      </c>
      <c r="F17" s="314" t="s">
        <v>1221</v>
      </c>
      <c r="G17" s="315" t="s">
        <v>1221</v>
      </c>
    </row>
    <row r="18" spans="2:7" ht="15.75" thickBot="1" x14ac:dyDescent="0.3">
      <c r="C18" s="318"/>
      <c r="F18" s="109" t="s">
        <v>1212</v>
      </c>
      <c r="G18" s="316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F6068-66DF-4BE8-9339-A7CAF701178D}">
  <dimension ref="A1:AD171"/>
  <sheetViews>
    <sheetView topLeftCell="H151" zoomScale="80" zoomScaleNormal="80" workbookViewId="0">
      <selection activeCell="Y164" sqref="Y164:Z167"/>
    </sheetView>
  </sheetViews>
  <sheetFormatPr defaultRowHeight="15" x14ac:dyDescent="0.25"/>
  <cols>
    <col min="1" max="1" width="26.7109375" bestFit="1" customWidth="1"/>
    <col min="2" max="2" width="33" bestFit="1" customWidth="1"/>
    <col min="3" max="4" width="10.85546875" bestFit="1" customWidth="1"/>
    <col min="5" max="5" width="8.7109375" bestFit="1" customWidth="1"/>
    <col min="6" max="6" width="11.28515625" customWidth="1"/>
    <col min="7" max="7" width="15.28515625" style="220" bestFit="1" customWidth="1"/>
    <col min="8" max="8" width="10.28515625" style="220" customWidth="1"/>
    <col min="9" max="9" width="10.28515625" style="220" bestFit="1" customWidth="1"/>
    <col min="10" max="10" width="9.28515625" style="150" bestFit="1" customWidth="1"/>
    <col min="11" max="12" width="10.28515625" style="221" bestFit="1" customWidth="1"/>
    <col min="13" max="13" width="10.28515625" style="220" bestFit="1" customWidth="1"/>
    <col min="14" max="14" width="9.28515625" style="220" bestFit="1" customWidth="1"/>
    <col min="15" max="15" width="10.28515625" style="150" bestFit="1" customWidth="1"/>
    <col min="16" max="16" width="9.28515625" style="150" bestFit="1" customWidth="1"/>
    <col min="17" max="18" width="10.28515625" style="150" bestFit="1" customWidth="1"/>
    <col min="19" max="19" width="10.28515625" style="222" bestFit="1" customWidth="1"/>
    <col min="20" max="20" width="9.28515625" style="222" bestFit="1" customWidth="1"/>
    <col min="21" max="21" width="10.28515625" style="220" bestFit="1" customWidth="1"/>
    <col min="22" max="22" width="9.28515625" style="220" bestFit="1" customWidth="1"/>
    <col min="23" max="23" width="10.28515625" style="151" bestFit="1" customWidth="1"/>
    <col min="24" max="24" width="9.28515625" style="151" bestFit="1" customWidth="1"/>
    <col min="25" max="25" width="10.28515625" style="220" bestFit="1" customWidth="1"/>
    <col min="26" max="26" width="9.28515625" style="220" bestFit="1" customWidth="1"/>
    <col min="27" max="29" width="10.28515625" style="220" bestFit="1" customWidth="1"/>
    <col min="30" max="30" width="9.28515625" style="220" bestFit="1" customWidth="1"/>
  </cols>
  <sheetData>
    <row r="1" spans="1:30" s="182" customFormat="1" ht="26.25" customHeight="1" x14ac:dyDescent="0.25">
      <c r="A1" s="355" t="s">
        <v>0</v>
      </c>
      <c r="B1" s="355"/>
      <c r="C1" s="355"/>
      <c r="D1" s="355"/>
      <c r="E1" s="355"/>
      <c r="F1" s="356"/>
      <c r="G1" s="381" t="s">
        <v>1</v>
      </c>
      <c r="H1" s="382"/>
      <c r="I1" s="381" t="s">
        <v>2</v>
      </c>
      <c r="J1" s="382"/>
      <c r="K1" s="364" t="s">
        <v>3</v>
      </c>
      <c r="L1" s="365"/>
      <c r="M1" s="381" t="s">
        <v>4</v>
      </c>
      <c r="N1" s="382"/>
      <c r="O1" s="364" t="s">
        <v>5</v>
      </c>
      <c r="P1" s="365"/>
      <c r="Q1" s="364" t="s">
        <v>6</v>
      </c>
      <c r="R1" s="365"/>
      <c r="S1" s="372" t="s">
        <v>7</v>
      </c>
      <c r="T1" s="373"/>
      <c r="U1" s="381" t="s">
        <v>8</v>
      </c>
      <c r="V1" s="382"/>
      <c r="W1" s="392" t="s">
        <v>9</v>
      </c>
      <c r="X1" s="393"/>
      <c r="Y1" s="381" t="s">
        <v>10</v>
      </c>
      <c r="Z1" s="387"/>
      <c r="AA1" s="381" t="s">
        <v>11</v>
      </c>
      <c r="AB1" s="382"/>
      <c r="AC1" s="381" t="s">
        <v>12</v>
      </c>
      <c r="AD1" s="382"/>
    </row>
    <row r="2" spans="1:30" s="182" customFormat="1" x14ac:dyDescent="0.25">
      <c r="A2" s="357" t="s">
        <v>13</v>
      </c>
      <c r="B2" s="357"/>
      <c r="C2" s="358" t="s">
        <v>14</v>
      </c>
      <c r="D2" s="358"/>
      <c r="E2" s="358" t="s">
        <v>15</v>
      </c>
      <c r="F2" s="359"/>
      <c r="G2" s="383"/>
      <c r="H2" s="384"/>
      <c r="I2" s="383"/>
      <c r="J2" s="384"/>
      <c r="K2" s="366"/>
      <c r="L2" s="367"/>
      <c r="M2" s="383"/>
      <c r="N2" s="384"/>
      <c r="O2" s="366"/>
      <c r="P2" s="367"/>
      <c r="Q2" s="366"/>
      <c r="R2" s="367"/>
      <c r="S2" s="374"/>
      <c r="T2" s="375"/>
      <c r="U2" s="383"/>
      <c r="V2" s="384"/>
      <c r="W2" s="394"/>
      <c r="X2" s="395"/>
      <c r="Y2" s="383"/>
      <c r="Z2" s="388"/>
      <c r="AA2" s="383"/>
      <c r="AB2" s="384"/>
      <c r="AC2" s="383"/>
      <c r="AD2" s="384"/>
    </row>
    <row r="3" spans="1:30" s="182" customFormat="1" x14ac:dyDescent="0.25">
      <c r="A3" s="357"/>
      <c r="B3" s="357"/>
      <c r="C3" s="358"/>
      <c r="D3" s="358"/>
      <c r="E3" s="358"/>
      <c r="F3" s="359"/>
      <c r="G3" s="383"/>
      <c r="H3" s="384"/>
      <c r="I3" s="383"/>
      <c r="J3" s="384"/>
      <c r="K3" s="366"/>
      <c r="L3" s="367"/>
      <c r="M3" s="383"/>
      <c r="N3" s="384"/>
      <c r="O3" s="366"/>
      <c r="P3" s="367"/>
      <c r="Q3" s="366"/>
      <c r="R3" s="367"/>
      <c r="S3" s="374"/>
      <c r="T3" s="375"/>
      <c r="U3" s="383"/>
      <c r="V3" s="384"/>
      <c r="W3" s="394"/>
      <c r="X3" s="395"/>
      <c r="Y3" s="383"/>
      <c r="Z3" s="388"/>
      <c r="AA3" s="383"/>
      <c r="AB3" s="384"/>
      <c r="AC3" s="383"/>
      <c r="AD3" s="384"/>
    </row>
    <row r="4" spans="1:30" s="109" customFormat="1" x14ac:dyDescent="0.25">
      <c r="A4" s="159" t="s">
        <v>16</v>
      </c>
      <c r="B4" s="159" t="s">
        <v>17</v>
      </c>
      <c r="C4" s="160" t="s">
        <v>18</v>
      </c>
      <c r="D4" s="160" t="s">
        <v>19</v>
      </c>
      <c r="E4" s="160" t="s">
        <v>18</v>
      </c>
      <c r="F4" s="199" t="s">
        <v>19</v>
      </c>
      <c r="G4" s="383"/>
      <c r="H4" s="384"/>
      <c r="I4" s="383"/>
      <c r="J4" s="384"/>
      <c r="K4" s="366"/>
      <c r="L4" s="367"/>
      <c r="M4" s="383"/>
      <c r="N4" s="384"/>
      <c r="O4" s="366"/>
      <c r="P4" s="367"/>
      <c r="Q4" s="366"/>
      <c r="R4" s="367"/>
      <c r="S4" s="374"/>
      <c r="T4" s="375"/>
      <c r="U4" s="383"/>
      <c r="V4" s="384"/>
      <c r="W4" s="394"/>
      <c r="X4" s="395"/>
      <c r="Y4" s="383"/>
      <c r="Z4" s="388"/>
      <c r="AA4" s="383"/>
      <c r="AB4" s="384"/>
      <c r="AC4" s="383"/>
      <c r="AD4" s="384"/>
    </row>
    <row r="5" spans="1:30" s="109" customFormat="1" x14ac:dyDescent="0.25">
      <c r="A5" s="161" t="s">
        <v>20</v>
      </c>
      <c r="B5" s="161" t="s">
        <v>21</v>
      </c>
      <c r="C5" s="162">
        <v>78</v>
      </c>
      <c r="D5" s="162" t="s">
        <v>22</v>
      </c>
      <c r="E5" s="162">
        <v>28</v>
      </c>
      <c r="F5" s="200" t="s">
        <v>22</v>
      </c>
      <c r="G5" s="190">
        <f>C5+E5</f>
        <v>106</v>
      </c>
      <c r="H5" s="191"/>
      <c r="I5" s="190">
        <f>G5</f>
        <v>106</v>
      </c>
      <c r="J5" s="153"/>
      <c r="K5" s="152">
        <f>G5</f>
        <v>106</v>
      </c>
      <c r="L5" s="153"/>
      <c r="M5" s="190">
        <f>I5</f>
        <v>106</v>
      </c>
      <c r="N5" s="191"/>
      <c r="O5" s="152">
        <f>G5</f>
        <v>106</v>
      </c>
      <c r="P5" s="153"/>
      <c r="Q5" s="152"/>
      <c r="R5" s="153"/>
      <c r="S5" s="155">
        <f>O5</f>
        <v>106</v>
      </c>
      <c r="T5" s="194"/>
      <c r="U5" s="190"/>
      <c r="V5" s="191"/>
      <c r="W5" s="154">
        <f>G5</f>
        <v>106</v>
      </c>
      <c r="X5" s="187"/>
      <c r="Y5" s="190">
        <f>G5</f>
        <v>106</v>
      </c>
      <c r="Z5" s="185"/>
      <c r="AA5" s="190">
        <f>G5</f>
        <v>106</v>
      </c>
      <c r="AB5" s="191"/>
      <c r="AC5" s="190">
        <f>I5</f>
        <v>106</v>
      </c>
      <c r="AD5" s="191"/>
    </row>
    <row r="6" spans="1:30" s="109" customFormat="1" x14ac:dyDescent="0.25">
      <c r="A6" s="161" t="s">
        <v>24</v>
      </c>
      <c r="B6" s="161" t="s">
        <v>25</v>
      </c>
      <c r="C6" s="162" t="s">
        <v>22</v>
      </c>
      <c r="D6" s="162" t="s">
        <v>22</v>
      </c>
      <c r="E6" s="162" t="s">
        <v>22</v>
      </c>
      <c r="F6" s="200">
        <v>420</v>
      </c>
      <c r="G6" s="190"/>
      <c r="H6" s="191">
        <f>F6</f>
        <v>420</v>
      </c>
      <c r="I6" s="190"/>
      <c r="J6" s="153">
        <f t="shared" ref="J6:J69" si="0">H6</f>
        <v>420</v>
      </c>
      <c r="K6" s="152"/>
      <c r="L6" s="153">
        <f t="shared" ref="L6:L69" si="1">H6</f>
        <v>420</v>
      </c>
      <c r="M6" s="190"/>
      <c r="N6" s="191">
        <f t="shared" ref="N6:N69" si="2">J6</f>
        <v>420</v>
      </c>
      <c r="O6" s="152"/>
      <c r="P6" s="153"/>
      <c r="Q6" s="152"/>
      <c r="R6" s="153">
        <f t="shared" ref="R6:R68" si="3">H6</f>
        <v>420</v>
      </c>
      <c r="S6" s="155"/>
      <c r="T6" s="194"/>
      <c r="U6" s="190"/>
      <c r="V6" s="191">
        <f t="shared" ref="V6:V68" si="4">R6</f>
        <v>420</v>
      </c>
      <c r="W6" s="154"/>
      <c r="X6" s="187"/>
      <c r="Y6" s="190"/>
      <c r="Z6" s="185"/>
      <c r="AA6" s="236"/>
      <c r="AB6" s="191">
        <f t="shared" ref="AB6:AB69" si="5">H6</f>
        <v>420</v>
      </c>
      <c r="AC6" s="224"/>
      <c r="AD6" s="225">
        <f t="shared" ref="AD6:AD69" si="6">J6</f>
        <v>420</v>
      </c>
    </row>
    <row r="7" spans="1:30" s="182" customFormat="1" x14ac:dyDescent="0.25">
      <c r="A7" s="360" t="s">
        <v>13</v>
      </c>
      <c r="B7" s="360"/>
      <c r="C7" s="361" t="s">
        <v>14</v>
      </c>
      <c r="D7" s="361"/>
      <c r="E7" s="361" t="s">
        <v>15</v>
      </c>
      <c r="F7" s="362"/>
      <c r="G7" s="208"/>
      <c r="H7" s="209"/>
      <c r="I7" s="208"/>
      <c r="J7" s="198"/>
      <c r="K7" s="197"/>
      <c r="L7" s="198"/>
      <c r="M7" s="192"/>
      <c r="N7" s="193"/>
      <c r="O7" s="197"/>
      <c r="P7" s="198"/>
      <c r="Q7" s="197"/>
      <c r="R7" s="198"/>
      <c r="S7" s="195"/>
      <c r="T7" s="196"/>
      <c r="U7" s="192"/>
      <c r="V7" s="193"/>
      <c r="W7" s="188"/>
      <c r="X7" s="189"/>
      <c r="Y7" s="192"/>
      <c r="Z7" s="186"/>
      <c r="AA7" s="235"/>
      <c r="AB7" s="240"/>
      <c r="AC7" s="235"/>
      <c r="AD7" s="232"/>
    </row>
    <row r="8" spans="1:30" s="182" customFormat="1" x14ac:dyDescent="0.25">
      <c r="A8" s="360"/>
      <c r="B8" s="360"/>
      <c r="C8" s="361"/>
      <c r="D8" s="361"/>
      <c r="E8" s="361"/>
      <c r="F8" s="362"/>
      <c r="G8" s="208"/>
      <c r="H8" s="209"/>
      <c r="I8" s="208"/>
      <c r="J8" s="198"/>
      <c r="K8" s="197"/>
      <c r="L8" s="198"/>
      <c r="M8" s="192"/>
      <c r="N8" s="193"/>
      <c r="O8" s="197"/>
      <c r="P8" s="198"/>
      <c r="Q8" s="197"/>
      <c r="R8" s="198"/>
      <c r="S8" s="195"/>
      <c r="T8" s="196"/>
      <c r="U8" s="192"/>
      <c r="V8" s="193"/>
      <c r="W8" s="188"/>
      <c r="X8" s="189"/>
      <c r="Y8" s="192"/>
      <c r="Z8" s="186"/>
      <c r="AA8" s="234"/>
      <c r="AB8" s="193"/>
      <c r="AC8" s="234"/>
      <c r="AD8" s="223"/>
    </row>
    <row r="9" spans="1:30" s="182" customFormat="1" x14ac:dyDescent="0.25">
      <c r="A9" s="184" t="s">
        <v>26</v>
      </c>
      <c r="B9" s="184" t="s">
        <v>17</v>
      </c>
      <c r="C9" s="183" t="s">
        <v>18</v>
      </c>
      <c r="D9" s="183" t="s">
        <v>19</v>
      </c>
      <c r="E9" s="183" t="s">
        <v>18</v>
      </c>
      <c r="F9" s="201" t="s">
        <v>19</v>
      </c>
      <c r="G9" s="208"/>
      <c r="H9" s="209"/>
      <c r="I9" s="208"/>
      <c r="J9" s="198"/>
      <c r="K9" s="197"/>
      <c r="L9" s="198"/>
      <c r="M9" s="192"/>
      <c r="N9" s="193"/>
      <c r="O9" s="197"/>
      <c r="P9" s="198"/>
      <c r="Q9" s="197"/>
      <c r="R9" s="198"/>
      <c r="S9" s="195"/>
      <c r="T9" s="196"/>
      <c r="U9" s="192"/>
      <c r="V9" s="193"/>
      <c r="W9" s="188"/>
      <c r="X9" s="189"/>
      <c r="Y9" s="192"/>
      <c r="Z9" s="186"/>
      <c r="AA9" s="235"/>
      <c r="AB9" s="193"/>
      <c r="AC9" s="231"/>
      <c r="AD9" s="223"/>
    </row>
    <row r="10" spans="1:30" s="109" customFormat="1" x14ac:dyDescent="0.25">
      <c r="A10" s="161" t="s">
        <v>27</v>
      </c>
      <c r="B10" s="161" t="s">
        <v>28</v>
      </c>
      <c r="C10" s="162" t="s">
        <v>22</v>
      </c>
      <c r="D10" s="162">
        <v>300</v>
      </c>
      <c r="E10" s="163" t="s">
        <v>22</v>
      </c>
      <c r="F10" s="202" t="s">
        <v>22</v>
      </c>
      <c r="G10" s="190"/>
      <c r="H10" s="191">
        <f>D10</f>
        <v>300</v>
      </c>
      <c r="I10" s="190"/>
      <c r="J10" s="153">
        <f t="shared" si="0"/>
        <v>300</v>
      </c>
      <c r="K10" s="152"/>
      <c r="L10" s="153">
        <f t="shared" si="1"/>
        <v>300</v>
      </c>
      <c r="M10" s="190"/>
      <c r="N10" s="191">
        <f t="shared" si="2"/>
        <v>300</v>
      </c>
      <c r="O10" s="152"/>
      <c r="P10" s="153"/>
      <c r="Q10" s="152"/>
      <c r="R10" s="153">
        <f t="shared" si="3"/>
        <v>300</v>
      </c>
      <c r="S10" s="155"/>
      <c r="T10" s="194"/>
      <c r="U10" s="190"/>
      <c r="V10" s="191">
        <f t="shared" si="4"/>
        <v>300</v>
      </c>
      <c r="W10" s="154"/>
      <c r="X10" s="187"/>
      <c r="Y10" s="190"/>
      <c r="Z10" s="185"/>
      <c r="AA10" s="237"/>
      <c r="AB10" s="227">
        <f t="shared" si="5"/>
        <v>300</v>
      </c>
      <c r="AC10" s="190"/>
      <c r="AD10" s="227">
        <f t="shared" si="6"/>
        <v>300</v>
      </c>
    </row>
    <row r="11" spans="1:30" s="109" customFormat="1" x14ac:dyDescent="0.25">
      <c r="A11" s="161" t="s">
        <v>29</v>
      </c>
      <c r="B11" s="161" t="s">
        <v>30</v>
      </c>
      <c r="C11" s="162">
        <v>4380</v>
      </c>
      <c r="D11" s="162" t="s">
        <v>22</v>
      </c>
      <c r="E11" s="162" t="s">
        <v>22</v>
      </c>
      <c r="F11" s="200" t="s">
        <v>22</v>
      </c>
      <c r="G11" s="190">
        <f>C11</f>
        <v>4380</v>
      </c>
      <c r="H11" s="191"/>
      <c r="I11" s="190"/>
      <c r="J11" s="153"/>
      <c r="K11" s="152">
        <f t="shared" ref="K11:K69" si="7">G11</f>
        <v>4380</v>
      </c>
      <c r="L11" s="153"/>
      <c r="M11" s="190"/>
      <c r="N11" s="191"/>
      <c r="O11" s="152"/>
      <c r="P11" s="153"/>
      <c r="Q11" s="152">
        <f t="shared" ref="Q11:Q68" si="8">G11</f>
        <v>4380</v>
      </c>
      <c r="R11" s="153"/>
      <c r="S11" s="155"/>
      <c r="T11" s="194"/>
      <c r="U11" s="190"/>
      <c r="V11" s="191"/>
      <c r="W11" s="154">
        <f>G11</f>
        <v>4380</v>
      </c>
      <c r="X11" s="187"/>
      <c r="Y11" s="190"/>
      <c r="Z11" s="185"/>
      <c r="AA11" s="236">
        <f t="shared" ref="AA11:AA69" si="9">G11</f>
        <v>4380</v>
      </c>
      <c r="AB11" s="225"/>
      <c r="AC11" s="224"/>
      <c r="AD11" s="238"/>
    </row>
    <row r="12" spans="1:30" s="182" customFormat="1" x14ac:dyDescent="0.25">
      <c r="A12" s="360" t="s">
        <v>31</v>
      </c>
      <c r="B12" s="360"/>
      <c r="C12" s="361" t="s">
        <v>14</v>
      </c>
      <c r="D12" s="361"/>
      <c r="E12" s="361" t="s">
        <v>15</v>
      </c>
      <c r="F12" s="362"/>
      <c r="G12" s="192"/>
      <c r="H12" s="193"/>
      <c r="I12" s="208"/>
      <c r="J12" s="198"/>
      <c r="K12" s="197"/>
      <c r="L12" s="198"/>
      <c r="M12" s="192"/>
      <c r="N12" s="193"/>
      <c r="O12" s="197"/>
      <c r="P12" s="198"/>
      <c r="Q12" s="197"/>
      <c r="R12" s="198"/>
      <c r="S12" s="195"/>
      <c r="T12" s="196"/>
      <c r="U12" s="192"/>
      <c r="V12" s="193"/>
      <c r="W12" s="188"/>
      <c r="X12" s="189"/>
      <c r="Y12" s="192"/>
      <c r="Z12" s="186"/>
      <c r="AA12" s="235"/>
      <c r="AB12" s="193"/>
      <c r="AC12" s="192"/>
      <c r="AD12" s="233"/>
    </row>
    <row r="13" spans="1:30" s="182" customFormat="1" x14ac:dyDescent="0.25">
      <c r="A13" s="360"/>
      <c r="B13" s="360"/>
      <c r="C13" s="361"/>
      <c r="D13" s="361"/>
      <c r="E13" s="361"/>
      <c r="F13" s="362"/>
      <c r="G13" s="192"/>
      <c r="H13" s="193"/>
      <c r="I13" s="208"/>
      <c r="J13" s="198"/>
      <c r="K13" s="197"/>
      <c r="L13" s="198"/>
      <c r="M13" s="192"/>
      <c r="N13" s="193"/>
      <c r="O13" s="197"/>
      <c r="P13" s="198"/>
      <c r="Q13" s="197"/>
      <c r="R13" s="198"/>
      <c r="S13" s="195"/>
      <c r="T13" s="196"/>
      <c r="U13" s="192"/>
      <c r="V13" s="193"/>
      <c r="W13" s="188"/>
      <c r="X13" s="189"/>
      <c r="Y13" s="192"/>
      <c r="Z13" s="186"/>
      <c r="AA13" s="235"/>
      <c r="AB13" s="193"/>
      <c r="AC13" s="192"/>
      <c r="AD13" s="223"/>
    </row>
    <row r="14" spans="1:30" s="182" customFormat="1" x14ac:dyDescent="0.25">
      <c r="A14" s="354" t="s">
        <v>17</v>
      </c>
      <c r="B14" s="354"/>
      <c r="C14" s="183" t="s">
        <v>18</v>
      </c>
      <c r="D14" s="183" t="s">
        <v>19</v>
      </c>
      <c r="E14" s="183" t="s">
        <v>18</v>
      </c>
      <c r="F14" s="201" t="s">
        <v>19</v>
      </c>
      <c r="G14" s="192"/>
      <c r="H14" s="193"/>
      <c r="I14" s="208"/>
      <c r="J14" s="198"/>
      <c r="K14" s="197"/>
      <c r="L14" s="198"/>
      <c r="M14" s="192"/>
      <c r="N14" s="193"/>
      <c r="O14" s="197"/>
      <c r="P14" s="198"/>
      <c r="Q14" s="197"/>
      <c r="R14" s="198"/>
      <c r="S14" s="195"/>
      <c r="T14" s="196"/>
      <c r="U14" s="192"/>
      <c r="V14" s="193"/>
      <c r="W14" s="188"/>
      <c r="X14" s="189"/>
      <c r="Y14" s="192"/>
      <c r="Z14" s="186"/>
      <c r="AA14" s="235"/>
      <c r="AB14" s="193"/>
      <c r="AC14" s="192"/>
      <c r="AD14" s="223"/>
    </row>
    <row r="15" spans="1:30" s="109" customFormat="1" x14ac:dyDescent="0.25">
      <c r="A15" s="161" t="s">
        <v>32</v>
      </c>
      <c r="B15" s="161" t="s">
        <v>33</v>
      </c>
      <c r="C15" s="162" t="s">
        <v>22</v>
      </c>
      <c r="D15" s="162">
        <v>800</v>
      </c>
      <c r="E15" s="162" t="s">
        <v>22</v>
      </c>
      <c r="F15" s="200" t="s">
        <v>22</v>
      </c>
      <c r="G15" s="190"/>
      <c r="H15" s="191">
        <f>D15</f>
        <v>800</v>
      </c>
      <c r="I15" s="190"/>
      <c r="J15" s="153"/>
      <c r="K15" s="152"/>
      <c r="L15" s="153">
        <f t="shared" si="1"/>
        <v>800</v>
      </c>
      <c r="M15" s="190"/>
      <c r="N15" s="191"/>
      <c r="O15" s="152"/>
      <c r="P15" s="153"/>
      <c r="Q15" s="152"/>
      <c r="R15" s="153">
        <f t="shared" si="3"/>
        <v>800</v>
      </c>
      <c r="S15" s="155"/>
      <c r="T15" s="194"/>
      <c r="U15" s="190"/>
      <c r="V15" s="191"/>
      <c r="W15" s="154"/>
      <c r="X15" s="187">
        <f>H15</f>
        <v>800</v>
      </c>
      <c r="Y15" s="190"/>
      <c r="Z15" s="185"/>
      <c r="AA15" s="226"/>
      <c r="AB15" s="227">
        <f t="shared" si="5"/>
        <v>800</v>
      </c>
      <c r="AC15" s="226"/>
      <c r="AD15" s="239"/>
    </row>
    <row r="16" spans="1:30" s="109" customFormat="1" x14ac:dyDescent="0.25">
      <c r="A16" s="161" t="s">
        <v>32</v>
      </c>
      <c r="B16" s="161" t="s">
        <v>34</v>
      </c>
      <c r="C16" s="162">
        <v>840</v>
      </c>
      <c r="D16" s="162" t="s">
        <v>22</v>
      </c>
      <c r="E16" s="162" t="s">
        <v>22</v>
      </c>
      <c r="F16" s="200" t="s">
        <v>22</v>
      </c>
      <c r="G16" s="190">
        <f>C16</f>
        <v>840</v>
      </c>
      <c r="H16" s="191"/>
      <c r="I16" s="190"/>
      <c r="J16" s="153"/>
      <c r="K16" s="152">
        <f t="shared" si="7"/>
        <v>840</v>
      </c>
      <c r="L16" s="153"/>
      <c r="M16" s="190"/>
      <c r="N16" s="191"/>
      <c r="O16" s="152"/>
      <c r="P16" s="153"/>
      <c r="Q16" s="152">
        <f t="shared" si="8"/>
        <v>840</v>
      </c>
      <c r="R16" s="153"/>
      <c r="S16" s="155"/>
      <c r="T16" s="194"/>
      <c r="U16" s="190"/>
      <c r="V16" s="191"/>
      <c r="W16" s="154">
        <f t="shared" ref="W16:X21" si="10">G16</f>
        <v>840</v>
      </c>
      <c r="X16" s="187"/>
      <c r="Y16" s="190"/>
      <c r="Z16" s="185"/>
      <c r="AA16" s="190">
        <f t="shared" si="9"/>
        <v>840</v>
      </c>
      <c r="AB16" s="191"/>
      <c r="AC16" s="190"/>
      <c r="AD16" s="191"/>
    </row>
    <row r="17" spans="1:30" s="109" customFormat="1" x14ac:dyDescent="0.25">
      <c r="A17" s="161" t="s">
        <v>32</v>
      </c>
      <c r="B17" s="161" t="s">
        <v>35</v>
      </c>
      <c r="C17" s="162" t="s">
        <v>22</v>
      </c>
      <c r="D17" s="162">
        <v>1340</v>
      </c>
      <c r="E17" s="162" t="s">
        <v>22</v>
      </c>
      <c r="F17" s="200" t="s">
        <v>22</v>
      </c>
      <c r="G17" s="190"/>
      <c r="H17" s="191">
        <f>D17</f>
        <v>1340</v>
      </c>
      <c r="I17" s="190"/>
      <c r="J17" s="153"/>
      <c r="K17" s="152"/>
      <c r="L17" s="153">
        <f t="shared" si="1"/>
        <v>1340</v>
      </c>
      <c r="M17" s="190"/>
      <c r="N17" s="191"/>
      <c r="O17" s="152"/>
      <c r="P17" s="153"/>
      <c r="Q17" s="152"/>
      <c r="R17" s="153">
        <f t="shared" si="3"/>
        <v>1340</v>
      </c>
      <c r="S17" s="155"/>
      <c r="T17" s="194"/>
      <c r="U17" s="190"/>
      <c r="V17" s="191"/>
      <c r="W17" s="154"/>
      <c r="X17" s="187">
        <f t="shared" si="10"/>
        <v>1340</v>
      </c>
      <c r="Y17" s="190"/>
      <c r="Z17" s="185"/>
      <c r="AA17" s="190"/>
      <c r="AB17" s="191">
        <f t="shared" si="5"/>
        <v>1340</v>
      </c>
      <c r="AC17" s="190"/>
      <c r="AD17" s="191"/>
    </row>
    <row r="18" spans="1:30" s="109" customFormat="1" x14ac:dyDescent="0.25">
      <c r="A18" s="161" t="s">
        <v>32</v>
      </c>
      <c r="B18" s="161" t="s">
        <v>36</v>
      </c>
      <c r="C18" s="162" t="s">
        <v>22</v>
      </c>
      <c r="D18" s="162">
        <v>1960</v>
      </c>
      <c r="E18" s="162" t="s">
        <v>22</v>
      </c>
      <c r="F18" s="200" t="s">
        <v>22</v>
      </c>
      <c r="G18" s="190"/>
      <c r="H18" s="191">
        <f>D18</f>
        <v>1960</v>
      </c>
      <c r="I18" s="190"/>
      <c r="J18" s="153"/>
      <c r="K18" s="152"/>
      <c r="L18" s="153">
        <f t="shared" si="1"/>
        <v>1960</v>
      </c>
      <c r="M18" s="190"/>
      <c r="N18" s="191"/>
      <c r="O18" s="152"/>
      <c r="P18" s="153"/>
      <c r="Q18" s="152"/>
      <c r="R18" s="153">
        <f t="shared" si="3"/>
        <v>1960</v>
      </c>
      <c r="S18" s="155"/>
      <c r="T18" s="194"/>
      <c r="U18" s="190"/>
      <c r="V18" s="191"/>
      <c r="W18" s="154"/>
      <c r="X18" s="187">
        <f t="shared" si="10"/>
        <v>1960</v>
      </c>
      <c r="Y18" s="190"/>
      <c r="Z18" s="185"/>
      <c r="AA18" s="190"/>
      <c r="AB18" s="191">
        <f t="shared" si="5"/>
        <v>1960</v>
      </c>
      <c r="AC18" s="190"/>
      <c r="AD18" s="191"/>
    </row>
    <row r="19" spans="1:30" s="109" customFormat="1" x14ac:dyDescent="0.25">
      <c r="A19" s="161" t="s">
        <v>32</v>
      </c>
      <c r="B19" s="161" t="s">
        <v>37</v>
      </c>
      <c r="C19" s="162" t="s">
        <v>22</v>
      </c>
      <c r="D19" s="162">
        <v>2051</v>
      </c>
      <c r="E19" s="162" t="s">
        <v>22</v>
      </c>
      <c r="F19" s="200" t="s">
        <v>22</v>
      </c>
      <c r="G19" s="190"/>
      <c r="H19" s="191">
        <f>D19</f>
        <v>2051</v>
      </c>
      <c r="I19" s="190"/>
      <c r="J19" s="153"/>
      <c r="K19" s="152"/>
      <c r="L19" s="153">
        <f t="shared" si="1"/>
        <v>2051</v>
      </c>
      <c r="M19" s="190"/>
      <c r="N19" s="191"/>
      <c r="O19" s="152"/>
      <c r="P19" s="153"/>
      <c r="Q19" s="152"/>
      <c r="R19" s="153">
        <f t="shared" si="3"/>
        <v>2051</v>
      </c>
      <c r="S19" s="155"/>
      <c r="T19" s="194"/>
      <c r="U19" s="190"/>
      <c r="V19" s="191"/>
      <c r="W19" s="154"/>
      <c r="X19" s="187">
        <f t="shared" si="10"/>
        <v>2051</v>
      </c>
      <c r="Y19" s="190"/>
      <c r="Z19" s="185"/>
      <c r="AA19" s="190"/>
      <c r="AB19" s="191">
        <f t="shared" si="5"/>
        <v>2051</v>
      </c>
      <c r="AC19" s="190"/>
      <c r="AD19" s="191"/>
    </row>
    <row r="20" spans="1:30" s="109" customFormat="1" x14ac:dyDescent="0.25">
      <c r="A20" s="161" t="s">
        <v>32</v>
      </c>
      <c r="B20" s="161" t="s">
        <v>38</v>
      </c>
      <c r="C20" s="162">
        <v>920</v>
      </c>
      <c r="D20" s="162" t="s">
        <v>22</v>
      </c>
      <c r="E20" s="162" t="s">
        <v>22</v>
      </c>
      <c r="F20" s="200" t="s">
        <v>22</v>
      </c>
      <c r="G20" s="190">
        <f>C20</f>
        <v>920</v>
      </c>
      <c r="H20" s="191"/>
      <c r="I20" s="190"/>
      <c r="J20" s="153"/>
      <c r="K20" s="152">
        <f t="shared" si="7"/>
        <v>920</v>
      </c>
      <c r="L20" s="153"/>
      <c r="M20" s="190"/>
      <c r="N20" s="191"/>
      <c r="O20" s="152"/>
      <c r="P20" s="153"/>
      <c r="Q20" s="152">
        <f t="shared" si="8"/>
        <v>920</v>
      </c>
      <c r="R20" s="153"/>
      <c r="S20" s="155"/>
      <c r="T20" s="194"/>
      <c r="U20" s="190"/>
      <c r="V20" s="191"/>
      <c r="W20" s="154">
        <f t="shared" si="10"/>
        <v>920</v>
      </c>
      <c r="X20" s="187"/>
      <c r="Y20" s="190"/>
      <c r="Z20" s="185"/>
      <c r="AA20" s="190">
        <f t="shared" si="9"/>
        <v>920</v>
      </c>
      <c r="AB20" s="191"/>
      <c r="AC20" s="190"/>
      <c r="AD20" s="191"/>
    </row>
    <row r="21" spans="1:30" s="109" customFormat="1" x14ac:dyDescent="0.25">
      <c r="A21" s="164" t="s">
        <v>32</v>
      </c>
      <c r="B21" s="164" t="s">
        <v>39</v>
      </c>
      <c r="C21" s="162" t="s">
        <v>22</v>
      </c>
      <c r="D21" s="162">
        <v>1520</v>
      </c>
      <c r="E21" s="162" t="s">
        <v>22</v>
      </c>
      <c r="F21" s="200" t="s">
        <v>22</v>
      </c>
      <c r="G21" s="190"/>
      <c r="H21" s="191">
        <f>D21</f>
        <v>1520</v>
      </c>
      <c r="I21" s="190"/>
      <c r="J21" s="153"/>
      <c r="K21" s="152"/>
      <c r="L21" s="153">
        <f t="shared" si="1"/>
        <v>1520</v>
      </c>
      <c r="M21" s="190"/>
      <c r="N21" s="191"/>
      <c r="O21" s="152"/>
      <c r="P21" s="153"/>
      <c r="Q21" s="152"/>
      <c r="R21" s="153">
        <f t="shared" si="3"/>
        <v>1520</v>
      </c>
      <c r="S21" s="155"/>
      <c r="T21" s="194"/>
      <c r="U21" s="190"/>
      <c r="V21" s="191"/>
      <c r="W21" s="154"/>
      <c r="X21" s="187">
        <f t="shared" si="10"/>
        <v>1520</v>
      </c>
      <c r="Y21" s="190"/>
      <c r="Z21" s="185"/>
      <c r="AA21" s="190"/>
      <c r="AB21" s="191">
        <f t="shared" si="5"/>
        <v>1520</v>
      </c>
      <c r="AC21" s="190"/>
      <c r="AD21" s="191"/>
    </row>
    <row r="22" spans="1:30" s="109" customFormat="1" x14ac:dyDescent="0.25">
      <c r="A22" s="161" t="s">
        <v>32</v>
      </c>
      <c r="B22" s="161" t="s">
        <v>40</v>
      </c>
      <c r="C22" s="162" t="s">
        <v>22</v>
      </c>
      <c r="D22" s="163">
        <v>737</v>
      </c>
      <c r="E22" s="162" t="s">
        <v>22</v>
      </c>
      <c r="F22" s="200" t="s">
        <v>22</v>
      </c>
      <c r="G22" s="190"/>
      <c r="H22" s="191">
        <f t="shared" ref="H22:H26" si="11">D22</f>
        <v>737</v>
      </c>
      <c r="I22" s="190"/>
      <c r="J22" s="153">
        <f t="shared" si="0"/>
        <v>737</v>
      </c>
      <c r="K22" s="152"/>
      <c r="L22" s="153">
        <f t="shared" si="1"/>
        <v>737</v>
      </c>
      <c r="M22" s="190"/>
      <c r="N22" s="191">
        <f t="shared" si="2"/>
        <v>737</v>
      </c>
      <c r="O22" s="152"/>
      <c r="P22" s="153"/>
      <c r="Q22" s="152"/>
      <c r="R22" s="153">
        <f t="shared" si="3"/>
        <v>737</v>
      </c>
      <c r="S22" s="155"/>
      <c r="T22" s="194"/>
      <c r="U22" s="190"/>
      <c r="V22" s="191">
        <f t="shared" si="4"/>
        <v>737</v>
      </c>
      <c r="W22" s="154"/>
      <c r="X22" s="187"/>
      <c r="Y22" s="190"/>
      <c r="Z22" s="185"/>
      <c r="AA22" s="190"/>
      <c r="AB22" s="191">
        <f t="shared" si="5"/>
        <v>737</v>
      </c>
      <c r="AC22" s="190"/>
      <c r="AD22" s="191">
        <f t="shared" si="6"/>
        <v>737</v>
      </c>
    </row>
    <row r="23" spans="1:30" s="109" customFormat="1" x14ac:dyDescent="0.25">
      <c r="A23" s="161" t="s">
        <v>32</v>
      </c>
      <c r="B23" s="161" t="s">
        <v>41</v>
      </c>
      <c r="C23" s="162" t="s">
        <v>22</v>
      </c>
      <c r="D23" s="162">
        <v>61199</v>
      </c>
      <c r="E23" s="162" t="s">
        <v>22</v>
      </c>
      <c r="F23" s="200" t="s">
        <v>22</v>
      </c>
      <c r="G23" s="190"/>
      <c r="H23" s="191">
        <f t="shared" si="11"/>
        <v>61199</v>
      </c>
      <c r="I23" s="190"/>
      <c r="J23" s="153"/>
      <c r="K23" s="152"/>
      <c r="L23" s="153">
        <f t="shared" si="1"/>
        <v>61199</v>
      </c>
      <c r="M23" s="190"/>
      <c r="N23" s="191"/>
      <c r="O23" s="152"/>
      <c r="P23" s="153"/>
      <c r="Q23" s="152"/>
      <c r="R23" s="153">
        <f t="shared" si="3"/>
        <v>61199</v>
      </c>
      <c r="S23" s="155"/>
      <c r="T23" s="194"/>
      <c r="U23" s="190"/>
      <c r="V23" s="191"/>
      <c r="W23" s="154"/>
      <c r="X23" s="187">
        <f>H23</f>
        <v>61199</v>
      </c>
      <c r="Y23" s="190"/>
      <c r="Z23" s="185"/>
      <c r="AA23" s="190"/>
      <c r="AB23" s="191">
        <f t="shared" si="5"/>
        <v>61199</v>
      </c>
      <c r="AC23" s="190"/>
      <c r="AD23" s="191"/>
    </row>
    <row r="24" spans="1:30" s="109" customFormat="1" x14ac:dyDescent="0.25">
      <c r="A24" s="161" t="s">
        <v>32</v>
      </c>
      <c r="B24" s="165" t="s">
        <v>42</v>
      </c>
      <c r="C24" s="162" t="s">
        <v>22</v>
      </c>
      <c r="D24" s="162">
        <v>840</v>
      </c>
      <c r="E24" s="162" t="s">
        <v>22</v>
      </c>
      <c r="F24" s="200" t="s">
        <v>22</v>
      </c>
      <c r="G24" s="190"/>
      <c r="H24" s="191">
        <f t="shared" si="11"/>
        <v>840</v>
      </c>
      <c r="I24" s="190"/>
      <c r="J24" s="153">
        <f t="shared" si="0"/>
        <v>840</v>
      </c>
      <c r="K24" s="152"/>
      <c r="L24" s="153">
        <f t="shared" si="1"/>
        <v>840</v>
      </c>
      <c r="M24" s="190"/>
      <c r="N24" s="191">
        <f t="shared" si="2"/>
        <v>840</v>
      </c>
      <c r="O24" s="152"/>
      <c r="P24" s="153"/>
      <c r="Q24" s="152"/>
      <c r="R24" s="153">
        <f t="shared" si="3"/>
        <v>840</v>
      </c>
      <c r="S24" s="155"/>
      <c r="T24" s="194"/>
      <c r="U24" s="190"/>
      <c r="V24" s="191">
        <f t="shared" si="4"/>
        <v>840</v>
      </c>
      <c r="W24" s="154"/>
      <c r="X24" s="187"/>
      <c r="Y24" s="190"/>
      <c r="Z24" s="185"/>
      <c r="AA24" s="190"/>
      <c r="AB24" s="191">
        <f t="shared" si="5"/>
        <v>840</v>
      </c>
      <c r="AC24" s="190"/>
      <c r="AD24" s="191">
        <f t="shared" si="6"/>
        <v>840</v>
      </c>
    </row>
    <row r="25" spans="1:30" s="109" customFormat="1" x14ac:dyDescent="0.25">
      <c r="A25" s="161" t="s">
        <v>32</v>
      </c>
      <c r="B25" s="165" t="s">
        <v>43</v>
      </c>
      <c r="C25" s="162" t="s">
        <v>22</v>
      </c>
      <c r="D25" s="162">
        <v>2810</v>
      </c>
      <c r="E25" s="162" t="s">
        <v>22</v>
      </c>
      <c r="F25" s="200" t="s">
        <v>22</v>
      </c>
      <c r="G25" s="190"/>
      <c r="H25" s="191">
        <f t="shared" si="11"/>
        <v>2810</v>
      </c>
      <c r="I25" s="190"/>
      <c r="J25" s="153">
        <f t="shared" si="0"/>
        <v>2810</v>
      </c>
      <c r="K25" s="152"/>
      <c r="L25" s="153">
        <f t="shared" si="1"/>
        <v>2810</v>
      </c>
      <c r="M25" s="190"/>
      <c r="N25" s="191">
        <f t="shared" si="2"/>
        <v>2810</v>
      </c>
      <c r="O25" s="152"/>
      <c r="P25" s="153"/>
      <c r="Q25" s="152"/>
      <c r="R25" s="153">
        <f t="shared" si="3"/>
        <v>2810</v>
      </c>
      <c r="S25" s="155"/>
      <c r="T25" s="194"/>
      <c r="U25" s="190"/>
      <c r="V25" s="191">
        <f t="shared" si="4"/>
        <v>2810</v>
      </c>
      <c r="W25" s="154"/>
      <c r="X25" s="187"/>
      <c r="Y25" s="190"/>
      <c r="Z25" s="185"/>
      <c r="AA25" s="190"/>
      <c r="AB25" s="191">
        <f t="shared" si="5"/>
        <v>2810</v>
      </c>
      <c r="AC25" s="190"/>
      <c r="AD25" s="191">
        <f t="shared" si="6"/>
        <v>2810</v>
      </c>
    </row>
    <row r="26" spans="1:30" s="109" customFormat="1" x14ac:dyDescent="0.25">
      <c r="A26" s="166" t="s">
        <v>44</v>
      </c>
      <c r="B26" s="161" t="s">
        <v>45</v>
      </c>
      <c r="C26" s="162" t="s">
        <v>22</v>
      </c>
      <c r="D26" s="162">
        <v>9964</v>
      </c>
      <c r="E26" s="162" t="s">
        <v>22</v>
      </c>
      <c r="F26" s="200" t="s">
        <v>22</v>
      </c>
      <c r="G26" s="190"/>
      <c r="H26" s="191">
        <f t="shared" si="11"/>
        <v>9964</v>
      </c>
      <c r="I26" s="190"/>
      <c r="J26" s="153">
        <f t="shared" si="0"/>
        <v>9964</v>
      </c>
      <c r="K26" s="152"/>
      <c r="L26" s="153">
        <f t="shared" si="1"/>
        <v>9964</v>
      </c>
      <c r="M26" s="190"/>
      <c r="N26" s="191">
        <f t="shared" si="2"/>
        <v>9964</v>
      </c>
      <c r="O26" s="152"/>
      <c r="P26" s="153"/>
      <c r="Q26" s="152"/>
      <c r="R26" s="153">
        <f t="shared" si="3"/>
        <v>9964</v>
      </c>
      <c r="S26" s="155"/>
      <c r="T26" s="194"/>
      <c r="U26" s="190"/>
      <c r="V26" s="191">
        <f t="shared" si="4"/>
        <v>9964</v>
      </c>
      <c r="W26" s="154"/>
      <c r="X26" s="187"/>
      <c r="Y26" s="190"/>
      <c r="Z26" s="185"/>
      <c r="AA26" s="190"/>
      <c r="AB26" s="191">
        <f t="shared" si="5"/>
        <v>9964</v>
      </c>
      <c r="AC26" s="190"/>
      <c r="AD26" s="191">
        <f t="shared" si="6"/>
        <v>9964</v>
      </c>
    </row>
    <row r="27" spans="1:30" s="109" customFormat="1" x14ac:dyDescent="0.25">
      <c r="A27" s="161" t="s">
        <v>46</v>
      </c>
      <c r="B27" s="165" t="s">
        <v>47</v>
      </c>
      <c r="C27" s="162" t="s">
        <v>22</v>
      </c>
      <c r="D27" s="162">
        <v>5557</v>
      </c>
      <c r="E27" s="163">
        <v>260</v>
      </c>
      <c r="F27" s="200" t="s">
        <v>22</v>
      </c>
      <c r="G27" s="190">
        <f>E27</f>
        <v>260</v>
      </c>
      <c r="H27" s="191">
        <f>D27</f>
        <v>5557</v>
      </c>
      <c r="I27" s="190">
        <f t="shared" ref="I27:I69" si="12">G27</f>
        <v>260</v>
      </c>
      <c r="J27" s="153">
        <f t="shared" si="0"/>
        <v>5557</v>
      </c>
      <c r="K27" s="152">
        <f t="shared" si="7"/>
        <v>260</v>
      </c>
      <c r="L27" s="153">
        <f t="shared" si="1"/>
        <v>5557</v>
      </c>
      <c r="M27" s="190">
        <f t="shared" ref="M27:M69" si="13">I27</f>
        <v>260</v>
      </c>
      <c r="N27" s="191">
        <f t="shared" si="2"/>
        <v>5557</v>
      </c>
      <c r="O27" s="152"/>
      <c r="P27" s="153"/>
      <c r="Q27" s="152">
        <f t="shared" si="8"/>
        <v>260</v>
      </c>
      <c r="R27" s="153">
        <f t="shared" si="3"/>
        <v>5557</v>
      </c>
      <c r="S27" s="155"/>
      <c r="T27" s="194"/>
      <c r="U27" s="190">
        <f t="shared" ref="U27:U68" si="14">Q27</f>
        <v>260</v>
      </c>
      <c r="V27" s="191">
        <f t="shared" si="4"/>
        <v>5557</v>
      </c>
      <c r="W27" s="154"/>
      <c r="X27" s="187"/>
      <c r="Y27" s="190"/>
      <c r="Z27" s="185"/>
      <c r="AA27" s="190">
        <f t="shared" si="9"/>
        <v>260</v>
      </c>
      <c r="AB27" s="191">
        <f t="shared" si="5"/>
        <v>5557</v>
      </c>
      <c r="AC27" s="190">
        <f t="shared" ref="AC27:AC69" si="15">I27</f>
        <v>260</v>
      </c>
      <c r="AD27" s="191">
        <f t="shared" si="6"/>
        <v>5557</v>
      </c>
    </row>
    <row r="28" spans="1:30" s="109" customFormat="1" x14ac:dyDescent="0.25">
      <c r="A28" s="164" t="s">
        <v>48</v>
      </c>
      <c r="B28" s="164" t="s">
        <v>49</v>
      </c>
      <c r="C28" s="162" t="s">
        <v>22</v>
      </c>
      <c r="D28" s="162">
        <v>3059</v>
      </c>
      <c r="E28" s="167">
        <v>70</v>
      </c>
      <c r="F28" s="200" t="s">
        <v>22</v>
      </c>
      <c r="G28" s="190">
        <f>E28</f>
        <v>70</v>
      </c>
      <c r="H28" s="191">
        <f>D28</f>
        <v>3059</v>
      </c>
      <c r="I28" s="190">
        <f t="shared" si="12"/>
        <v>70</v>
      </c>
      <c r="J28" s="153">
        <f t="shared" si="0"/>
        <v>3059</v>
      </c>
      <c r="K28" s="152">
        <f t="shared" si="7"/>
        <v>70</v>
      </c>
      <c r="L28" s="153">
        <f t="shared" si="1"/>
        <v>3059</v>
      </c>
      <c r="M28" s="190">
        <f t="shared" si="13"/>
        <v>70</v>
      </c>
      <c r="N28" s="191">
        <f t="shared" si="2"/>
        <v>3059</v>
      </c>
      <c r="O28" s="152"/>
      <c r="P28" s="153"/>
      <c r="Q28" s="152">
        <f t="shared" si="8"/>
        <v>70</v>
      </c>
      <c r="R28" s="153">
        <f t="shared" si="3"/>
        <v>3059</v>
      </c>
      <c r="S28" s="155"/>
      <c r="T28" s="194"/>
      <c r="U28" s="190">
        <f t="shared" si="14"/>
        <v>70</v>
      </c>
      <c r="V28" s="191">
        <f t="shared" si="4"/>
        <v>3059</v>
      </c>
      <c r="W28" s="154"/>
      <c r="X28" s="187"/>
      <c r="Y28" s="190"/>
      <c r="Z28" s="185"/>
      <c r="AA28" s="190">
        <f t="shared" si="9"/>
        <v>70</v>
      </c>
      <c r="AB28" s="191">
        <f t="shared" si="5"/>
        <v>3059</v>
      </c>
      <c r="AC28" s="190">
        <f t="shared" si="15"/>
        <v>70</v>
      </c>
      <c r="AD28" s="191">
        <f t="shared" si="6"/>
        <v>3059</v>
      </c>
    </row>
    <row r="29" spans="1:30" s="109" customFormat="1" x14ac:dyDescent="0.25">
      <c r="A29" s="161" t="s">
        <v>50</v>
      </c>
      <c r="B29" s="161" t="s">
        <v>45</v>
      </c>
      <c r="C29" s="162">
        <v>106</v>
      </c>
      <c r="D29" s="162" t="s">
        <v>22</v>
      </c>
      <c r="E29" s="163" t="s">
        <v>22</v>
      </c>
      <c r="F29" s="200" t="s">
        <v>22</v>
      </c>
      <c r="G29" s="190">
        <f>C29</f>
        <v>106</v>
      </c>
      <c r="H29" s="191"/>
      <c r="I29" s="190">
        <f t="shared" si="12"/>
        <v>106</v>
      </c>
      <c r="J29" s="153"/>
      <c r="K29" s="152">
        <f t="shared" si="7"/>
        <v>106</v>
      </c>
      <c r="L29" s="153"/>
      <c r="M29" s="190">
        <f t="shared" si="13"/>
        <v>106</v>
      </c>
      <c r="N29" s="191"/>
      <c r="O29" s="152"/>
      <c r="P29" s="153"/>
      <c r="Q29" s="152">
        <f t="shared" si="8"/>
        <v>106</v>
      </c>
      <c r="R29" s="153"/>
      <c r="S29" s="155"/>
      <c r="T29" s="194"/>
      <c r="U29" s="190">
        <f t="shared" si="14"/>
        <v>106</v>
      </c>
      <c r="V29" s="191"/>
      <c r="W29" s="154"/>
      <c r="X29" s="187"/>
      <c r="Y29" s="190"/>
      <c r="Z29" s="185"/>
      <c r="AA29" s="190">
        <f t="shared" si="9"/>
        <v>106</v>
      </c>
      <c r="AB29" s="191"/>
      <c r="AC29" s="190">
        <f t="shared" si="15"/>
        <v>106</v>
      </c>
      <c r="AD29" s="191"/>
    </row>
    <row r="30" spans="1:30" s="109" customFormat="1" x14ac:dyDescent="0.25">
      <c r="A30" s="161" t="s">
        <v>51</v>
      </c>
      <c r="B30" s="161" t="s">
        <v>52</v>
      </c>
      <c r="C30" s="162">
        <v>555</v>
      </c>
      <c r="D30" s="162" t="s">
        <v>22</v>
      </c>
      <c r="E30" s="162">
        <v>126</v>
      </c>
      <c r="F30" s="200" t="s">
        <v>22</v>
      </c>
      <c r="G30" s="190">
        <f>C30+E30</f>
        <v>681</v>
      </c>
      <c r="H30" s="191"/>
      <c r="I30" s="190">
        <f t="shared" si="12"/>
        <v>681</v>
      </c>
      <c r="J30" s="153"/>
      <c r="K30" s="152">
        <f t="shared" si="7"/>
        <v>681</v>
      </c>
      <c r="L30" s="153"/>
      <c r="M30" s="190">
        <f t="shared" si="13"/>
        <v>681</v>
      </c>
      <c r="N30" s="191"/>
      <c r="O30" s="152">
        <f t="shared" ref="O30:O69" si="16">G30</f>
        <v>681</v>
      </c>
      <c r="P30" s="153"/>
      <c r="Q30" s="152"/>
      <c r="R30" s="153"/>
      <c r="S30" s="155">
        <f>O30</f>
        <v>681</v>
      </c>
      <c r="T30" s="194"/>
      <c r="U30" s="190"/>
      <c r="V30" s="191"/>
      <c r="W30" s="154">
        <f>G30</f>
        <v>681</v>
      </c>
      <c r="X30" s="187"/>
      <c r="Y30" s="190">
        <f>G30</f>
        <v>681</v>
      </c>
      <c r="Z30" s="185"/>
      <c r="AA30" s="190">
        <f t="shared" si="9"/>
        <v>681</v>
      </c>
      <c r="AB30" s="191"/>
      <c r="AC30" s="190">
        <f t="shared" si="15"/>
        <v>681</v>
      </c>
      <c r="AD30" s="191"/>
    </row>
    <row r="31" spans="1:30" s="109" customFormat="1" x14ac:dyDescent="0.25">
      <c r="A31" s="161" t="s">
        <v>53</v>
      </c>
      <c r="B31" s="161" t="s">
        <v>54</v>
      </c>
      <c r="C31" s="162">
        <v>71</v>
      </c>
      <c r="D31" s="162" t="s">
        <v>22</v>
      </c>
      <c r="E31" s="163" t="s">
        <v>22</v>
      </c>
      <c r="F31" s="200" t="s">
        <v>22</v>
      </c>
      <c r="G31" s="190">
        <f>C31</f>
        <v>71</v>
      </c>
      <c r="H31" s="191"/>
      <c r="I31" s="190">
        <f t="shared" si="12"/>
        <v>71</v>
      </c>
      <c r="J31" s="153"/>
      <c r="K31" s="152">
        <f t="shared" si="7"/>
        <v>71</v>
      </c>
      <c r="L31" s="153"/>
      <c r="M31" s="190">
        <f t="shared" si="13"/>
        <v>71</v>
      </c>
      <c r="N31" s="191"/>
      <c r="O31" s="152"/>
      <c r="P31" s="153"/>
      <c r="Q31" s="152">
        <f t="shared" si="8"/>
        <v>71</v>
      </c>
      <c r="R31" s="153"/>
      <c r="S31" s="155"/>
      <c r="T31" s="194"/>
      <c r="U31" s="190">
        <f t="shared" si="14"/>
        <v>71</v>
      </c>
      <c r="V31" s="191"/>
      <c r="W31" s="154"/>
      <c r="X31" s="187"/>
      <c r="Y31" s="190"/>
      <c r="Z31" s="185"/>
      <c r="AA31" s="190">
        <f t="shared" si="9"/>
        <v>71</v>
      </c>
      <c r="AB31" s="191"/>
      <c r="AC31" s="190">
        <f t="shared" si="15"/>
        <v>71</v>
      </c>
      <c r="AD31" s="191"/>
    </row>
    <row r="32" spans="1:30" s="109" customFormat="1" x14ac:dyDescent="0.25">
      <c r="A32" s="161" t="s">
        <v>55</v>
      </c>
      <c r="B32" s="161" t="s">
        <v>56</v>
      </c>
      <c r="C32" s="162" t="s">
        <v>22</v>
      </c>
      <c r="D32" s="162">
        <v>300</v>
      </c>
      <c r="E32" s="162" t="s">
        <v>22</v>
      </c>
      <c r="F32" s="200" t="s">
        <v>22</v>
      </c>
      <c r="G32" s="210"/>
      <c r="H32" s="211">
        <f>D32</f>
        <v>300</v>
      </c>
      <c r="I32" s="190"/>
      <c r="J32" s="153">
        <f t="shared" si="0"/>
        <v>300</v>
      </c>
      <c r="K32" s="152"/>
      <c r="L32" s="153">
        <f t="shared" si="1"/>
        <v>300</v>
      </c>
      <c r="M32" s="190"/>
      <c r="N32" s="191">
        <f t="shared" si="2"/>
        <v>300</v>
      </c>
      <c r="O32" s="152"/>
      <c r="P32" s="153">
        <f t="shared" ref="P32:P69" si="17">H32</f>
        <v>300</v>
      </c>
      <c r="Q32" s="152"/>
      <c r="R32" s="153"/>
      <c r="S32" s="155"/>
      <c r="T32" s="194">
        <f t="shared" ref="T32:T69" si="18">P32</f>
        <v>300</v>
      </c>
      <c r="U32" s="190"/>
      <c r="V32" s="191"/>
      <c r="W32" s="154"/>
      <c r="X32" s="187">
        <f>H32</f>
        <v>300</v>
      </c>
      <c r="Y32" s="190"/>
      <c r="Z32" s="185"/>
      <c r="AA32" s="190"/>
      <c r="AB32" s="191">
        <f t="shared" si="5"/>
        <v>300</v>
      </c>
      <c r="AC32" s="190"/>
      <c r="AD32" s="191">
        <f t="shared" si="6"/>
        <v>300</v>
      </c>
    </row>
    <row r="33" spans="1:30" s="109" customFormat="1" x14ac:dyDescent="0.25">
      <c r="A33" s="161" t="s">
        <v>57</v>
      </c>
      <c r="B33" s="161" t="s">
        <v>58</v>
      </c>
      <c r="C33" s="162" t="s">
        <v>22</v>
      </c>
      <c r="D33" s="162">
        <v>300</v>
      </c>
      <c r="E33" s="162" t="s">
        <v>22</v>
      </c>
      <c r="F33" s="200" t="s">
        <v>22</v>
      </c>
      <c r="G33" s="210"/>
      <c r="H33" s="211">
        <f>D33</f>
        <v>300</v>
      </c>
      <c r="I33" s="190"/>
      <c r="J33" s="153">
        <f t="shared" si="0"/>
        <v>300</v>
      </c>
      <c r="K33" s="152"/>
      <c r="L33" s="153">
        <f t="shared" si="1"/>
        <v>300</v>
      </c>
      <c r="M33" s="190"/>
      <c r="N33" s="191">
        <f t="shared" si="2"/>
        <v>300</v>
      </c>
      <c r="O33" s="152"/>
      <c r="P33" s="153">
        <f t="shared" si="17"/>
        <v>300</v>
      </c>
      <c r="Q33" s="152"/>
      <c r="R33" s="153"/>
      <c r="S33" s="155"/>
      <c r="T33" s="194">
        <f t="shared" si="18"/>
        <v>300</v>
      </c>
      <c r="U33" s="190"/>
      <c r="V33" s="191"/>
      <c r="W33" s="154"/>
      <c r="X33" s="187">
        <f t="shared" ref="X33:X35" si="19">H33</f>
        <v>300</v>
      </c>
      <c r="Y33" s="190"/>
      <c r="Z33" s="185"/>
      <c r="AA33" s="190"/>
      <c r="AB33" s="191">
        <f t="shared" si="5"/>
        <v>300</v>
      </c>
      <c r="AC33" s="190"/>
      <c r="AD33" s="191">
        <f t="shared" si="6"/>
        <v>300</v>
      </c>
    </row>
    <row r="34" spans="1:30" s="109" customFormat="1" x14ac:dyDescent="0.25">
      <c r="A34" s="164" t="s">
        <v>59</v>
      </c>
      <c r="B34" s="164" t="s">
        <v>60</v>
      </c>
      <c r="C34" s="162" t="s">
        <v>22</v>
      </c>
      <c r="D34" s="162">
        <v>2000</v>
      </c>
      <c r="E34" s="162" t="s">
        <v>22</v>
      </c>
      <c r="F34" s="200" t="s">
        <v>22</v>
      </c>
      <c r="G34" s="210"/>
      <c r="H34" s="211">
        <f>D34</f>
        <v>2000</v>
      </c>
      <c r="I34" s="190"/>
      <c r="J34" s="153">
        <f t="shared" si="0"/>
        <v>2000</v>
      </c>
      <c r="K34" s="152"/>
      <c r="L34" s="153">
        <f t="shared" si="1"/>
        <v>2000</v>
      </c>
      <c r="M34" s="190"/>
      <c r="N34" s="191">
        <f t="shared" si="2"/>
        <v>2000</v>
      </c>
      <c r="O34" s="152"/>
      <c r="P34" s="153">
        <f t="shared" si="17"/>
        <v>2000</v>
      </c>
      <c r="Q34" s="152"/>
      <c r="R34" s="153"/>
      <c r="S34" s="155"/>
      <c r="T34" s="194">
        <f t="shared" si="18"/>
        <v>2000</v>
      </c>
      <c r="U34" s="190"/>
      <c r="V34" s="191"/>
      <c r="W34" s="154"/>
      <c r="X34" s="187">
        <f t="shared" si="19"/>
        <v>2000</v>
      </c>
      <c r="Y34" s="190"/>
      <c r="Z34" s="185"/>
      <c r="AA34" s="190"/>
      <c r="AB34" s="191">
        <f t="shared" si="5"/>
        <v>2000</v>
      </c>
      <c r="AC34" s="190"/>
      <c r="AD34" s="191">
        <f t="shared" si="6"/>
        <v>2000</v>
      </c>
    </row>
    <row r="35" spans="1:30" s="109" customFormat="1" x14ac:dyDescent="0.25">
      <c r="A35" s="161" t="s">
        <v>61</v>
      </c>
      <c r="B35" s="161" t="s">
        <v>62</v>
      </c>
      <c r="C35" s="162" t="s">
        <v>22</v>
      </c>
      <c r="D35" s="162">
        <v>500</v>
      </c>
      <c r="E35" s="162" t="s">
        <v>22</v>
      </c>
      <c r="F35" s="200" t="s">
        <v>22</v>
      </c>
      <c r="G35" s="190"/>
      <c r="H35" s="211">
        <f t="shared" ref="H35:H44" si="20">D35</f>
        <v>500</v>
      </c>
      <c r="I35" s="190"/>
      <c r="J35" s="153">
        <f t="shared" si="0"/>
        <v>500</v>
      </c>
      <c r="K35" s="152"/>
      <c r="L35" s="153">
        <f t="shared" si="1"/>
        <v>500</v>
      </c>
      <c r="M35" s="190"/>
      <c r="N35" s="191">
        <f t="shared" si="2"/>
        <v>500</v>
      </c>
      <c r="O35" s="152"/>
      <c r="P35" s="153">
        <f t="shared" si="17"/>
        <v>500</v>
      </c>
      <c r="Q35" s="152"/>
      <c r="R35" s="153"/>
      <c r="S35" s="155"/>
      <c r="T35" s="194">
        <f t="shared" si="18"/>
        <v>500</v>
      </c>
      <c r="U35" s="190"/>
      <c r="V35" s="191"/>
      <c r="W35" s="154"/>
      <c r="X35" s="187">
        <f t="shared" si="19"/>
        <v>500</v>
      </c>
      <c r="Y35" s="190"/>
      <c r="Z35" s="185"/>
      <c r="AA35" s="190"/>
      <c r="AB35" s="191">
        <f t="shared" si="5"/>
        <v>500</v>
      </c>
      <c r="AC35" s="190"/>
      <c r="AD35" s="191">
        <f t="shared" si="6"/>
        <v>500</v>
      </c>
    </row>
    <row r="36" spans="1:30" s="109" customFormat="1" x14ac:dyDescent="0.25">
      <c r="A36" s="164" t="s">
        <v>63</v>
      </c>
      <c r="B36" s="168" t="s">
        <v>64</v>
      </c>
      <c r="C36" s="162" t="s">
        <v>22</v>
      </c>
      <c r="D36" s="162">
        <v>450</v>
      </c>
      <c r="E36" s="162" t="s">
        <v>22</v>
      </c>
      <c r="F36" s="200" t="s">
        <v>22</v>
      </c>
      <c r="G36" s="190"/>
      <c r="H36" s="211">
        <f t="shared" si="20"/>
        <v>450</v>
      </c>
      <c r="I36" s="190"/>
      <c r="J36" s="153">
        <f t="shared" si="0"/>
        <v>450</v>
      </c>
      <c r="K36" s="152"/>
      <c r="L36" s="153">
        <f t="shared" si="1"/>
        <v>450</v>
      </c>
      <c r="M36" s="190"/>
      <c r="N36" s="191">
        <f t="shared" si="2"/>
        <v>450</v>
      </c>
      <c r="O36" s="152"/>
      <c r="P36" s="153"/>
      <c r="Q36" s="152"/>
      <c r="R36" s="153">
        <f t="shared" si="3"/>
        <v>450</v>
      </c>
      <c r="S36" s="155"/>
      <c r="T36" s="194"/>
      <c r="U36" s="190"/>
      <c r="V36" s="191">
        <f t="shared" si="4"/>
        <v>450</v>
      </c>
      <c r="W36" s="154"/>
      <c r="X36" s="187"/>
      <c r="Y36" s="190"/>
      <c r="Z36" s="185"/>
      <c r="AA36" s="190"/>
      <c r="AB36" s="191">
        <f t="shared" si="5"/>
        <v>450</v>
      </c>
      <c r="AC36" s="190"/>
      <c r="AD36" s="191">
        <f t="shared" si="6"/>
        <v>450</v>
      </c>
    </row>
    <row r="37" spans="1:30" s="109" customFormat="1" x14ac:dyDescent="0.25">
      <c r="A37" s="161" t="s">
        <v>65</v>
      </c>
      <c r="B37" s="161" t="s">
        <v>66</v>
      </c>
      <c r="C37" s="162" t="s">
        <v>22</v>
      </c>
      <c r="D37" s="162">
        <v>450</v>
      </c>
      <c r="E37" s="162" t="s">
        <v>22</v>
      </c>
      <c r="F37" s="200" t="s">
        <v>22</v>
      </c>
      <c r="G37" s="190"/>
      <c r="H37" s="211">
        <f t="shared" si="20"/>
        <v>450</v>
      </c>
      <c r="I37" s="190"/>
      <c r="J37" s="153">
        <f t="shared" si="0"/>
        <v>450</v>
      </c>
      <c r="K37" s="152"/>
      <c r="L37" s="153">
        <f t="shared" si="1"/>
        <v>450</v>
      </c>
      <c r="M37" s="190"/>
      <c r="N37" s="191">
        <f t="shared" si="2"/>
        <v>450</v>
      </c>
      <c r="O37" s="152"/>
      <c r="P37" s="153"/>
      <c r="Q37" s="152"/>
      <c r="R37" s="153">
        <f t="shared" si="3"/>
        <v>450</v>
      </c>
      <c r="S37" s="155"/>
      <c r="T37" s="194"/>
      <c r="U37" s="190"/>
      <c r="V37" s="191">
        <f t="shared" si="4"/>
        <v>450</v>
      </c>
      <c r="W37" s="154"/>
      <c r="X37" s="187"/>
      <c r="Y37" s="190"/>
      <c r="Z37" s="185"/>
      <c r="AA37" s="190"/>
      <c r="AB37" s="191">
        <f t="shared" si="5"/>
        <v>450</v>
      </c>
      <c r="AC37" s="190"/>
      <c r="AD37" s="191">
        <f t="shared" si="6"/>
        <v>450</v>
      </c>
    </row>
    <row r="38" spans="1:30" s="109" customFormat="1" x14ac:dyDescent="0.25">
      <c r="A38" s="161" t="s">
        <v>67</v>
      </c>
      <c r="B38" s="161" t="s">
        <v>68</v>
      </c>
      <c r="C38" s="162" t="s">
        <v>22</v>
      </c>
      <c r="D38" s="162">
        <v>500</v>
      </c>
      <c r="E38" s="162" t="s">
        <v>22</v>
      </c>
      <c r="F38" s="200" t="s">
        <v>22</v>
      </c>
      <c r="G38" s="190"/>
      <c r="H38" s="211">
        <f t="shared" si="20"/>
        <v>500</v>
      </c>
      <c r="I38" s="190"/>
      <c r="J38" s="153">
        <f t="shared" si="0"/>
        <v>500</v>
      </c>
      <c r="K38" s="152"/>
      <c r="L38" s="153">
        <f t="shared" si="1"/>
        <v>500</v>
      </c>
      <c r="M38" s="190"/>
      <c r="N38" s="191">
        <f t="shared" si="2"/>
        <v>500</v>
      </c>
      <c r="O38" s="152"/>
      <c r="P38" s="153"/>
      <c r="Q38" s="152"/>
      <c r="R38" s="153">
        <f t="shared" si="3"/>
        <v>500</v>
      </c>
      <c r="S38" s="155"/>
      <c r="T38" s="194"/>
      <c r="U38" s="190"/>
      <c r="V38" s="191">
        <f t="shared" si="4"/>
        <v>500</v>
      </c>
      <c r="W38" s="154"/>
      <c r="X38" s="187"/>
      <c r="Y38" s="190"/>
      <c r="Z38" s="185"/>
      <c r="AA38" s="190"/>
      <c r="AB38" s="191">
        <f t="shared" si="5"/>
        <v>500</v>
      </c>
      <c r="AC38" s="190"/>
      <c r="AD38" s="191">
        <f t="shared" si="6"/>
        <v>500</v>
      </c>
    </row>
    <row r="39" spans="1:30" s="109" customFormat="1" x14ac:dyDescent="0.25">
      <c r="A39" s="164" t="s">
        <v>69</v>
      </c>
      <c r="B39" s="164" t="s">
        <v>45</v>
      </c>
      <c r="C39" s="162" t="s">
        <v>22</v>
      </c>
      <c r="D39" s="162">
        <v>250</v>
      </c>
      <c r="E39" s="162" t="s">
        <v>22</v>
      </c>
      <c r="F39" s="200" t="s">
        <v>22</v>
      </c>
      <c r="G39" s="190"/>
      <c r="H39" s="211">
        <f t="shared" si="20"/>
        <v>250</v>
      </c>
      <c r="I39" s="190"/>
      <c r="J39" s="153">
        <f t="shared" si="0"/>
        <v>250</v>
      </c>
      <c r="K39" s="152"/>
      <c r="L39" s="153">
        <f t="shared" si="1"/>
        <v>250</v>
      </c>
      <c r="M39" s="190"/>
      <c r="N39" s="191">
        <f t="shared" si="2"/>
        <v>250</v>
      </c>
      <c r="O39" s="152"/>
      <c r="P39" s="153">
        <f t="shared" si="17"/>
        <v>250</v>
      </c>
      <c r="Q39" s="152"/>
      <c r="R39" s="153"/>
      <c r="S39" s="155"/>
      <c r="T39" s="194">
        <f t="shared" si="18"/>
        <v>250</v>
      </c>
      <c r="U39" s="190"/>
      <c r="V39" s="191"/>
      <c r="W39" s="154"/>
      <c r="X39" s="187">
        <f>H39</f>
        <v>250</v>
      </c>
      <c r="Y39" s="190"/>
      <c r="Z39" s="185">
        <f>H39</f>
        <v>250</v>
      </c>
      <c r="AA39" s="190"/>
      <c r="AB39" s="191">
        <f t="shared" si="5"/>
        <v>250</v>
      </c>
      <c r="AC39" s="190"/>
      <c r="AD39" s="191">
        <f t="shared" si="6"/>
        <v>250</v>
      </c>
    </row>
    <row r="40" spans="1:30" s="109" customFormat="1" x14ac:dyDescent="0.25">
      <c r="A40" s="161" t="s">
        <v>70</v>
      </c>
      <c r="B40" s="161" t="s">
        <v>71</v>
      </c>
      <c r="C40" s="162" t="s">
        <v>22</v>
      </c>
      <c r="D40" s="162">
        <v>350</v>
      </c>
      <c r="E40" s="162" t="s">
        <v>22</v>
      </c>
      <c r="F40" s="200" t="s">
        <v>22</v>
      </c>
      <c r="G40" s="190"/>
      <c r="H40" s="211">
        <f t="shared" si="20"/>
        <v>350</v>
      </c>
      <c r="I40" s="190"/>
      <c r="J40" s="153">
        <f t="shared" si="0"/>
        <v>350</v>
      </c>
      <c r="K40" s="152"/>
      <c r="L40" s="153">
        <f t="shared" si="1"/>
        <v>350</v>
      </c>
      <c r="M40" s="190"/>
      <c r="N40" s="191">
        <f t="shared" si="2"/>
        <v>350</v>
      </c>
      <c r="O40" s="152"/>
      <c r="P40" s="153"/>
      <c r="Q40" s="152"/>
      <c r="R40" s="153">
        <f t="shared" si="3"/>
        <v>350</v>
      </c>
      <c r="S40" s="155"/>
      <c r="T40" s="194"/>
      <c r="U40" s="190"/>
      <c r="V40" s="191">
        <f t="shared" si="4"/>
        <v>350</v>
      </c>
      <c r="W40" s="154"/>
      <c r="X40" s="187"/>
      <c r="Y40" s="190"/>
      <c r="Z40" s="185"/>
      <c r="AA40" s="190"/>
      <c r="AB40" s="191">
        <f t="shared" si="5"/>
        <v>350</v>
      </c>
      <c r="AC40" s="190"/>
      <c r="AD40" s="191">
        <f t="shared" si="6"/>
        <v>350</v>
      </c>
    </row>
    <row r="41" spans="1:30" s="109" customFormat="1" x14ac:dyDescent="0.25">
      <c r="A41" s="164" t="s">
        <v>72</v>
      </c>
      <c r="B41" s="169" t="s">
        <v>73</v>
      </c>
      <c r="C41" s="162" t="s">
        <v>22</v>
      </c>
      <c r="D41" s="162">
        <v>430</v>
      </c>
      <c r="E41" s="162" t="s">
        <v>22</v>
      </c>
      <c r="F41" s="200" t="s">
        <v>22</v>
      </c>
      <c r="G41" s="210"/>
      <c r="H41" s="211">
        <f t="shared" si="20"/>
        <v>430</v>
      </c>
      <c r="I41" s="190"/>
      <c r="J41" s="153">
        <f t="shared" si="0"/>
        <v>430</v>
      </c>
      <c r="K41" s="152"/>
      <c r="L41" s="153">
        <f t="shared" si="1"/>
        <v>430</v>
      </c>
      <c r="M41" s="190"/>
      <c r="N41" s="191">
        <f t="shared" si="2"/>
        <v>430</v>
      </c>
      <c r="O41" s="152"/>
      <c r="P41" s="153"/>
      <c r="Q41" s="152"/>
      <c r="R41" s="153">
        <f t="shared" si="3"/>
        <v>430</v>
      </c>
      <c r="S41" s="155"/>
      <c r="T41" s="194"/>
      <c r="U41" s="190"/>
      <c r="V41" s="191">
        <f t="shared" si="4"/>
        <v>430</v>
      </c>
      <c r="W41" s="154"/>
      <c r="X41" s="187"/>
      <c r="Y41" s="190"/>
      <c r="Z41" s="185"/>
      <c r="AA41" s="190"/>
      <c r="AB41" s="191">
        <f t="shared" si="5"/>
        <v>430</v>
      </c>
      <c r="AC41" s="190"/>
      <c r="AD41" s="191">
        <f t="shared" si="6"/>
        <v>430</v>
      </c>
    </row>
    <row r="42" spans="1:30" s="109" customFormat="1" x14ac:dyDescent="0.25">
      <c r="A42" s="164" t="s">
        <v>74</v>
      </c>
      <c r="B42" s="169" t="s">
        <v>75</v>
      </c>
      <c r="C42" s="162" t="s">
        <v>22</v>
      </c>
      <c r="D42" s="162">
        <v>500</v>
      </c>
      <c r="E42" s="162" t="s">
        <v>22</v>
      </c>
      <c r="F42" s="200" t="s">
        <v>22</v>
      </c>
      <c r="G42" s="210"/>
      <c r="H42" s="211">
        <f t="shared" si="20"/>
        <v>500</v>
      </c>
      <c r="I42" s="190"/>
      <c r="J42" s="153">
        <f t="shared" si="0"/>
        <v>500</v>
      </c>
      <c r="K42" s="152"/>
      <c r="L42" s="153">
        <f t="shared" si="1"/>
        <v>500</v>
      </c>
      <c r="M42" s="190"/>
      <c r="N42" s="191">
        <f t="shared" si="2"/>
        <v>500</v>
      </c>
      <c r="O42" s="152"/>
      <c r="P42" s="153">
        <f t="shared" si="17"/>
        <v>500</v>
      </c>
      <c r="Q42" s="152"/>
      <c r="R42" s="153"/>
      <c r="S42" s="155"/>
      <c r="T42" s="194">
        <f t="shared" si="18"/>
        <v>500</v>
      </c>
      <c r="U42" s="190"/>
      <c r="V42" s="191"/>
      <c r="W42" s="154"/>
      <c r="X42" s="187">
        <f>H42</f>
        <v>500</v>
      </c>
      <c r="Y42" s="190"/>
      <c r="Z42" s="185">
        <f>H42</f>
        <v>500</v>
      </c>
      <c r="AA42" s="190"/>
      <c r="AB42" s="191">
        <f t="shared" si="5"/>
        <v>500</v>
      </c>
      <c r="AC42" s="190"/>
      <c r="AD42" s="191">
        <f t="shared" si="6"/>
        <v>500</v>
      </c>
    </row>
    <row r="43" spans="1:30" s="109" customFormat="1" x14ac:dyDescent="0.25">
      <c r="A43" s="161" t="s">
        <v>76</v>
      </c>
      <c r="B43" s="161" t="s">
        <v>77</v>
      </c>
      <c r="C43" s="162" t="s">
        <v>22</v>
      </c>
      <c r="D43" s="162">
        <v>800</v>
      </c>
      <c r="E43" s="162" t="s">
        <v>22</v>
      </c>
      <c r="F43" s="200" t="s">
        <v>22</v>
      </c>
      <c r="G43" s="190"/>
      <c r="H43" s="211">
        <f t="shared" si="20"/>
        <v>800</v>
      </c>
      <c r="I43" s="190"/>
      <c r="J43" s="153">
        <f t="shared" si="0"/>
        <v>800</v>
      </c>
      <c r="K43" s="152"/>
      <c r="L43" s="153">
        <f t="shared" si="1"/>
        <v>800</v>
      </c>
      <c r="M43" s="190"/>
      <c r="N43" s="191">
        <f t="shared" si="2"/>
        <v>800</v>
      </c>
      <c r="O43" s="152"/>
      <c r="P43" s="153"/>
      <c r="Q43" s="152"/>
      <c r="R43" s="153">
        <f t="shared" si="3"/>
        <v>800</v>
      </c>
      <c r="S43" s="155"/>
      <c r="T43" s="194"/>
      <c r="U43" s="190"/>
      <c r="V43" s="191">
        <f t="shared" si="4"/>
        <v>800</v>
      </c>
      <c r="W43" s="154"/>
      <c r="X43" s="187"/>
      <c r="Y43" s="190"/>
      <c r="Z43" s="185"/>
      <c r="AA43" s="190"/>
      <c r="AB43" s="191">
        <f t="shared" si="5"/>
        <v>800</v>
      </c>
      <c r="AC43" s="190"/>
      <c r="AD43" s="191">
        <f t="shared" si="6"/>
        <v>800</v>
      </c>
    </row>
    <row r="44" spans="1:30" s="109" customFormat="1" x14ac:dyDescent="0.25">
      <c r="A44" s="164" t="s">
        <v>78</v>
      </c>
      <c r="B44" s="164" t="s">
        <v>79</v>
      </c>
      <c r="C44" s="162">
        <v>10500</v>
      </c>
      <c r="D44" s="170" t="s">
        <v>22</v>
      </c>
      <c r="E44" s="162" t="s">
        <v>22</v>
      </c>
      <c r="F44" s="200" t="s">
        <v>22</v>
      </c>
      <c r="G44" s="190">
        <f>C44</f>
        <v>10500</v>
      </c>
      <c r="H44" s="211" t="str">
        <f t="shared" si="20"/>
        <v>.</v>
      </c>
      <c r="I44" s="190">
        <f t="shared" si="12"/>
        <v>10500</v>
      </c>
      <c r="J44" s="153" t="str">
        <f t="shared" si="0"/>
        <v>.</v>
      </c>
      <c r="K44" s="152">
        <f t="shared" si="7"/>
        <v>10500</v>
      </c>
      <c r="L44" s="153" t="str">
        <f t="shared" si="1"/>
        <v>.</v>
      </c>
      <c r="M44" s="190">
        <f t="shared" si="13"/>
        <v>10500</v>
      </c>
      <c r="N44" s="191" t="str">
        <f t="shared" si="2"/>
        <v>.</v>
      </c>
      <c r="O44" s="152">
        <f t="shared" si="16"/>
        <v>10500</v>
      </c>
      <c r="P44" s="153"/>
      <c r="Q44" s="152"/>
      <c r="R44" s="153"/>
      <c r="S44" s="155">
        <f t="shared" ref="S44:S69" si="21">O44</f>
        <v>10500</v>
      </c>
      <c r="T44" s="194"/>
      <c r="U44" s="190"/>
      <c r="V44" s="191"/>
      <c r="W44" s="154">
        <f>G44</f>
        <v>10500</v>
      </c>
      <c r="X44" s="187" t="str">
        <f>H44</f>
        <v>.</v>
      </c>
      <c r="Y44" s="190">
        <f>G44</f>
        <v>10500</v>
      </c>
      <c r="Z44" s="185" t="str">
        <f>H44</f>
        <v>.</v>
      </c>
      <c r="AA44" s="190">
        <f t="shared" si="9"/>
        <v>10500</v>
      </c>
      <c r="AB44" s="191" t="str">
        <f t="shared" si="5"/>
        <v>.</v>
      </c>
      <c r="AC44" s="190">
        <f t="shared" si="15"/>
        <v>10500</v>
      </c>
      <c r="AD44" s="191" t="str">
        <f t="shared" si="6"/>
        <v>.</v>
      </c>
    </row>
    <row r="45" spans="1:30" s="182" customFormat="1" x14ac:dyDescent="0.25">
      <c r="A45" s="363" t="s">
        <v>80</v>
      </c>
      <c r="B45" s="363"/>
      <c r="C45" s="361" t="s">
        <v>14</v>
      </c>
      <c r="D45" s="361"/>
      <c r="E45" s="361" t="s">
        <v>15</v>
      </c>
      <c r="F45" s="362"/>
      <c r="G45" s="192"/>
      <c r="H45" s="193"/>
      <c r="I45" s="192"/>
      <c r="J45" s="198"/>
      <c r="K45" s="197"/>
      <c r="L45" s="198"/>
      <c r="M45" s="192"/>
      <c r="N45" s="193"/>
      <c r="O45" s="197"/>
      <c r="P45" s="198"/>
      <c r="Q45" s="197"/>
      <c r="R45" s="198"/>
      <c r="S45" s="195"/>
      <c r="T45" s="196"/>
      <c r="U45" s="192"/>
      <c r="V45" s="193"/>
      <c r="W45" s="188"/>
      <c r="X45" s="189"/>
      <c r="Y45" s="192"/>
      <c r="Z45" s="186"/>
      <c r="AA45" s="192"/>
      <c r="AB45" s="193"/>
      <c r="AC45" s="192"/>
      <c r="AD45" s="193"/>
    </row>
    <row r="46" spans="1:30" s="182" customFormat="1" x14ac:dyDescent="0.25">
      <c r="A46" s="363"/>
      <c r="B46" s="363"/>
      <c r="C46" s="361"/>
      <c r="D46" s="361"/>
      <c r="E46" s="361"/>
      <c r="F46" s="362"/>
      <c r="G46" s="192"/>
      <c r="H46" s="193"/>
      <c r="I46" s="192"/>
      <c r="J46" s="198"/>
      <c r="K46" s="197"/>
      <c r="L46" s="198"/>
      <c r="M46" s="192"/>
      <c r="N46" s="193"/>
      <c r="O46" s="197"/>
      <c r="P46" s="198"/>
      <c r="Q46" s="197"/>
      <c r="R46" s="198"/>
      <c r="S46" s="195"/>
      <c r="T46" s="196"/>
      <c r="U46" s="192"/>
      <c r="V46" s="193"/>
      <c r="W46" s="188"/>
      <c r="X46" s="189"/>
      <c r="Y46" s="192"/>
      <c r="Z46" s="186"/>
      <c r="AA46" s="192"/>
      <c r="AB46" s="193"/>
      <c r="AC46" s="192"/>
      <c r="AD46" s="193"/>
    </row>
    <row r="47" spans="1:30" s="182" customFormat="1" x14ac:dyDescent="0.25">
      <c r="A47" s="354" t="s">
        <v>17</v>
      </c>
      <c r="B47" s="354"/>
      <c r="C47" s="183" t="s">
        <v>18</v>
      </c>
      <c r="D47" s="183" t="s">
        <v>19</v>
      </c>
      <c r="E47" s="183" t="s">
        <v>18</v>
      </c>
      <c r="F47" s="201" t="s">
        <v>19</v>
      </c>
      <c r="G47" s="192"/>
      <c r="H47" s="193"/>
      <c r="I47" s="192"/>
      <c r="J47" s="198"/>
      <c r="K47" s="197"/>
      <c r="L47" s="198"/>
      <c r="M47" s="192"/>
      <c r="N47" s="193"/>
      <c r="O47" s="197"/>
      <c r="P47" s="198"/>
      <c r="Q47" s="197"/>
      <c r="R47" s="198"/>
      <c r="S47" s="195"/>
      <c r="T47" s="196"/>
      <c r="U47" s="192"/>
      <c r="V47" s="193"/>
      <c r="W47" s="188"/>
      <c r="X47" s="189"/>
      <c r="Y47" s="192"/>
      <c r="Z47" s="186"/>
      <c r="AA47" s="192"/>
      <c r="AB47" s="193"/>
      <c r="AC47" s="192"/>
      <c r="AD47" s="193"/>
    </row>
    <row r="48" spans="1:30" s="109" customFormat="1" x14ac:dyDescent="0.25">
      <c r="A48" s="161" t="s">
        <v>81</v>
      </c>
      <c r="B48" s="161" t="s">
        <v>82</v>
      </c>
      <c r="C48" s="162" t="s">
        <v>22</v>
      </c>
      <c r="D48" s="162" t="s">
        <v>22</v>
      </c>
      <c r="E48" s="162" t="s">
        <v>22</v>
      </c>
      <c r="F48" s="200">
        <v>304</v>
      </c>
      <c r="G48" s="190"/>
      <c r="H48" s="191">
        <f>F48</f>
        <v>304</v>
      </c>
      <c r="I48" s="190"/>
      <c r="J48" s="153">
        <f t="shared" si="0"/>
        <v>304</v>
      </c>
      <c r="K48" s="152"/>
      <c r="L48" s="153">
        <f t="shared" si="1"/>
        <v>304</v>
      </c>
      <c r="M48" s="190"/>
      <c r="N48" s="191">
        <f t="shared" si="2"/>
        <v>304</v>
      </c>
      <c r="O48" s="152"/>
      <c r="P48" s="153">
        <f t="shared" si="17"/>
        <v>304</v>
      </c>
      <c r="Q48" s="152"/>
      <c r="R48" s="153"/>
      <c r="S48" s="155"/>
      <c r="T48" s="194">
        <f t="shared" si="18"/>
        <v>304</v>
      </c>
      <c r="U48" s="190"/>
      <c r="V48" s="191"/>
      <c r="W48" s="154"/>
      <c r="X48" s="187">
        <f>H48</f>
        <v>304</v>
      </c>
      <c r="Y48" s="190"/>
      <c r="Z48" s="185">
        <f>H48</f>
        <v>304</v>
      </c>
      <c r="AA48" s="190"/>
      <c r="AB48" s="191">
        <f t="shared" si="5"/>
        <v>304</v>
      </c>
      <c r="AC48" s="190"/>
      <c r="AD48" s="191">
        <f t="shared" si="6"/>
        <v>304</v>
      </c>
    </row>
    <row r="49" spans="1:30" s="109" customFormat="1" x14ac:dyDescent="0.25">
      <c r="A49" s="161" t="s">
        <v>83</v>
      </c>
      <c r="B49" s="161" t="s">
        <v>84</v>
      </c>
      <c r="C49" s="162">
        <v>25</v>
      </c>
      <c r="D49" s="162" t="s">
        <v>22</v>
      </c>
      <c r="E49" s="162" t="s">
        <v>22</v>
      </c>
      <c r="F49" s="200">
        <v>50</v>
      </c>
      <c r="G49" s="190">
        <f>C49</f>
        <v>25</v>
      </c>
      <c r="H49" s="191">
        <f>F49</f>
        <v>50</v>
      </c>
      <c r="I49" s="190">
        <f t="shared" si="12"/>
        <v>25</v>
      </c>
      <c r="J49" s="153">
        <f t="shared" si="0"/>
        <v>50</v>
      </c>
      <c r="K49" s="152">
        <f t="shared" si="7"/>
        <v>25</v>
      </c>
      <c r="L49" s="153">
        <f t="shared" si="1"/>
        <v>50</v>
      </c>
      <c r="M49" s="190">
        <f t="shared" si="13"/>
        <v>25</v>
      </c>
      <c r="N49" s="191">
        <f t="shared" si="2"/>
        <v>50</v>
      </c>
      <c r="O49" s="152"/>
      <c r="P49" s="153"/>
      <c r="Q49" s="152">
        <f t="shared" si="8"/>
        <v>25</v>
      </c>
      <c r="R49" s="153">
        <f t="shared" si="3"/>
        <v>50</v>
      </c>
      <c r="S49" s="155"/>
      <c r="T49" s="194"/>
      <c r="U49" s="190">
        <f t="shared" si="14"/>
        <v>25</v>
      </c>
      <c r="V49" s="191">
        <f t="shared" si="4"/>
        <v>50</v>
      </c>
      <c r="W49" s="154"/>
      <c r="X49" s="187"/>
      <c r="Y49" s="190"/>
      <c r="Z49" s="185"/>
      <c r="AA49" s="190">
        <f t="shared" si="9"/>
        <v>25</v>
      </c>
      <c r="AB49" s="191">
        <f t="shared" si="5"/>
        <v>50</v>
      </c>
      <c r="AC49" s="190">
        <f t="shared" si="15"/>
        <v>25</v>
      </c>
      <c r="AD49" s="191">
        <f t="shared" si="6"/>
        <v>50</v>
      </c>
    </row>
    <row r="50" spans="1:30" s="109" customFormat="1" x14ac:dyDescent="0.25">
      <c r="A50" s="161" t="s">
        <v>85</v>
      </c>
      <c r="B50" s="161" t="s">
        <v>86</v>
      </c>
      <c r="C50" s="162">
        <v>328</v>
      </c>
      <c r="D50" s="162" t="s">
        <v>22</v>
      </c>
      <c r="E50" s="162">
        <v>61</v>
      </c>
      <c r="F50" s="200" t="s">
        <v>22</v>
      </c>
      <c r="G50" s="190">
        <f>E50+C50</f>
        <v>389</v>
      </c>
      <c r="H50" s="191"/>
      <c r="I50" s="190">
        <f t="shared" si="12"/>
        <v>389</v>
      </c>
      <c r="J50" s="153"/>
      <c r="K50" s="152">
        <f t="shared" si="7"/>
        <v>389</v>
      </c>
      <c r="L50" s="153"/>
      <c r="M50" s="190">
        <f t="shared" si="13"/>
        <v>389</v>
      </c>
      <c r="N50" s="191"/>
      <c r="O50" s="152"/>
      <c r="P50" s="153"/>
      <c r="Q50" s="152">
        <f t="shared" si="8"/>
        <v>389</v>
      </c>
      <c r="R50" s="153"/>
      <c r="S50" s="155"/>
      <c r="T50" s="194"/>
      <c r="U50" s="190">
        <f t="shared" si="14"/>
        <v>389</v>
      </c>
      <c r="V50" s="191"/>
      <c r="W50" s="154"/>
      <c r="X50" s="187"/>
      <c r="Y50" s="190"/>
      <c r="Z50" s="185"/>
      <c r="AA50" s="190">
        <f t="shared" si="9"/>
        <v>389</v>
      </c>
      <c r="AB50" s="191"/>
      <c r="AC50" s="190">
        <f t="shared" si="15"/>
        <v>389</v>
      </c>
      <c r="AD50" s="191"/>
    </row>
    <row r="51" spans="1:30" s="109" customFormat="1" x14ac:dyDescent="0.25">
      <c r="A51" s="161" t="s">
        <v>87</v>
      </c>
      <c r="B51" s="161" t="s">
        <v>88</v>
      </c>
      <c r="C51" s="162">
        <v>86</v>
      </c>
      <c r="D51" s="162" t="s">
        <v>22</v>
      </c>
      <c r="E51" s="162" t="s">
        <v>22</v>
      </c>
      <c r="F51" s="200">
        <v>40</v>
      </c>
      <c r="G51" s="190">
        <f>C51</f>
        <v>86</v>
      </c>
      <c r="H51" s="191">
        <f>F51</f>
        <v>40</v>
      </c>
      <c r="I51" s="190">
        <f t="shared" si="12"/>
        <v>86</v>
      </c>
      <c r="J51" s="153">
        <f t="shared" si="0"/>
        <v>40</v>
      </c>
      <c r="K51" s="152">
        <f t="shared" si="7"/>
        <v>86</v>
      </c>
      <c r="L51" s="153">
        <f t="shared" si="1"/>
        <v>40</v>
      </c>
      <c r="M51" s="190">
        <f t="shared" si="13"/>
        <v>86</v>
      </c>
      <c r="N51" s="191">
        <f t="shared" si="2"/>
        <v>40</v>
      </c>
      <c r="O51" s="152">
        <f t="shared" si="16"/>
        <v>86</v>
      </c>
      <c r="P51" s="153">
        <f t="shared" si="17"/>
        <v>40</v>
      </c>
      <c r="Q51" s="152"/>
      <c r="R51" s="153"/>
      <c r="S51" s="155">
        <f t="shared" si="21"/>
        <v>86</v>
      </c>
      <c r="T51" s="194">
        <f t="shared" si="18"/>
        <v>40</v>
      </c>
      <c r="U51" s="190"/>
      <c r="V51" s="191"/>
      <c r="W51" s="154">
        <f>G51</f>
        <v>86</v>
      </c>
      <c r="X51" s="187">
        <f>H51</f>
        <v>40</v>
      </c>
      <c r="Y51" s="190"/>
      <c r="Z51" s="185"/>
      <c r="AA51" s="190">
        <f t="shared" si="9"/>
        <v>86</v>
      </c>
      <c r="AB51" s="191">
        <f t="shared" si="5"/>
        <v>40</v>
      </c>
      <c r="AC51" s="190">
        <f t="shared" si="15"/>
        <v>86</v>
      </c>
      <c r="AD51" s="191">
        <f t="shared" si="6"/>
        <v>40</v>
      </c>
    </row>
    <row r="52" spans="1:30" s="109" customFormat="1" x14ac:dyDescent="0.25">
      <c r="A52" s="161" t="s">
        <v>89</v>
      </c>
      <c r="B52" s="161" t="s">
        <v>90</v>
      </c>
      <c r="C52" s="162">
        <v>338</v>
      </c>
      <c r="D52" s="162" t="s">
        <v>22</v>
      </c>
      <c r="E52" s="162" t="s">
        <v>22</v>
      </c>
      <c r="F52" s="200">
        <v>93</v>
      </c>
      <c r="G52" s="190">
        <f>C52</f>
        <v>338</v>
      </c>
      <c r="H52" s="191">
        <f>F52</f>
        <v>93</v>
      </c>
      <c r="I52" s="190">
        <f t="shared" si="12"/>
        <v>338</v>
      </c>
      <c r="J52" s="153">
        <f t="shared" si="0"/>
        <v>93</v>
      </c>
      <c r="K52" s="152">
        <f t="shared" si="7"/>
        <v>338</v>
      </c>
      <c r="L52" s="153">
        <f t="shared" si="1"/>
        <v>93</v>
      </c>
      <c r="M52" s="190">
        <f t="shared" si="13"/>
        <v>338</v>
      </c>
      <c r="N52" s="191">
        <f t="shared" si="2"/>
        <v>93</v>
      </c>
      <c r="O52" s="152"/>
      <c r="P52" s="153"/>
      <c r="Q52" s="152">
        <f t="shared" si="8"/>
        <v>338</v>
      </c>
      <c r="R52" s="153">
        <f t="shared" si="3"/>
        <v>93</v>
      </c>
      <c r="S52" s="155"/>
      <c r="T52" s="194"/>
      <c r="U52" s="190">
        <f t="shared" si="14"/>
        <v>338</v>
      </c>
      <c r="V52" s="191">
        <f t="shared" si="4"/>
        <v>93</v>
      </c>
      <c r="W52" s="154"/>
      <c r="X52" s="187"/>
      <c r="Y52" s="190"/>
      <c r="Z52" s="185"/>
      <c r="AA52" s="190">
        <f t="shared" si="9"/>
        <v>338</v>
      </c>
      <c r="AB52" s="191">
        <f t="shared" si="5"/>
        <v>93</v>
      </c>
      <c r="AC52" s="190">
        <f t="shared" si="15"/>
        <v>338</v>
      </c>
      <c r="AD52" s="191">
        <f t="shared" si="6"/>
        <v>93</v>
      </c>
    </row>
    <row r="53" spans="1:30" s="109" customFormat="1" x14ac:dyDescent="0.25">
      <c r="A53" s="166" t="s">
        <v>91</v>
      </c>
      <c r="B53" s="161" t="s">
        <v>92</v>
      </c>
      <c r="C53" s="162" t="s">
        <v>22</v>
      </c>
      <c r="D53" s="162" t="s">
        <v>22</v>
      </c>
      <c r="E53" s="162" t="s">
        <v>22</v>
      </c>
      <c r="F53" s="200">
        <v>153</v>
      </c>
      <c r="G53" s="190"/>
      <c r="H53" s="191">
        <f>F53</f>
        <v>153</v>
      </c>
      <c r="I53" s="190"/>
      <c r="J53" s="153">
        <f t="shared" si="0"/>
        <v>153</v>
      </c>
      <c r="K53" s="152"/>
      <c r="L53" s="153">
        <f t="shared" si="1"/>
        <v>153</v>
      </c>
      <c r="M53" s="190"/>
      <c r="N53" s="191">
        <f t="shared" si="2"/>
        <v>153</v>
      </c>
      <c r="O53" s="152"/>
      <c r="P53" s="153"/>
      <c r="Q53" s="152"/>
      <c r="R53" s="153">
        <f t="shared" si="3"/>
        <v>153</v>
      </c>
      <c r="S53" s="155"/>
      <c r="T53" s="194"/>
      <c r="U53" s="190"/>
      <c r="V53" s="191">
        <f t="shared" si="4"/>
        <v>153</v>
      </c>
      <c r="W53" s="154"/>
      <c r="X53" s="187"/>
      <c r="Y53" s="190"/>
      <c r="Z53" s="185"/>
      <c r="AA53" s="190"/>
      <c r="AB53" s="191">
        <f t="shared" si="5"/>
        <v>153</v>
      </c>
      <c r="AC53" s="190"/>
      <c r="AD53" s="191">
        <f t="shared" si="6"/>
        <v>153</v>
      </c>
    </row>
    <row r="54" spans="1:30" s="109" customFormat="1" x14ac:dyDescent="0.25">
      <c r="A54" s="161" t="s">
        <v>93</v>
      </c>
      <c r="B54" s="161" t="s">
        <v>94</v>
      </c>
      <c r="C54" s="162">
        <v>185</v>
      </c>
      <c r="D54" s="162" t="s">
        <v>22</v>
      </c>
      <c r="E54" s="162" t="s">
        <v>22</v>
      </c>
      <c r="F54" s="200">
        <v>183</v>
      </c>
      <c r="G54" s="190">
        <f>C54</f>
        <v>185</v>
      </c>
      <c r="H54" s="191">
        <f>F54</f>
        <v>183</v>
      </c>
      <c r="I54" s="190">
        <f t="shared" si="12"/>
        <v>185</v>
      </c>
      <c r="J54" s="153">
        <f t="shared" si="0"/>
        <v>183</v>
      </c>
      <c r="K54" s="152">
        <f t="shared" si="7"/>
        <v>185</v>
      </c>
      <c r="L54" s="153">
        <f t="shared" si="1"/>
        <v>183</v>
      </c>
      <c r="M54" s="190">
        <f t="shared" si="13"/>
        <v>185</v>
      </c>
      <c r="N54" s="191">
        <f t="shared" si="2"/>
        <v>183</v>
      </c>
      <c r="O54" s="152"/>
      <c r="P54" s="153"/>
      <c r="Q54" s="152">
        <f t="shared" si="8"/>
        <v>185</v>
      </c>
      <c r="R54" s="153">
        <f t="shared" si="3"/>
        <v>183</v>
      </c>
      <c r="S54" s="155"/>
      <c r="T54" s="194"/>
      <c r="U54" s="190">
        <f t="shared" si="14"/>
        <v>185</v>
      </c>
      <c r="V54" s="191">
        <f t="shared" si="4"/>
        <v>183</v>
      </c>
      <c r="W54" s="154"/>
      <c r="X54" s="187"/>
      <c r="Y54" s="190"/>
      <c r="Z54" s="185"/>
      <c r="AA54" s="190">
        <f t="shared" si="9"/>
        <v>185</v>
      </c>
      <c r="AB54" s="191">
        <f t="shared" si="5"/>
        <v>183</v>
      </c>
      <c r="AC54" s="190">
        <f t="shared" si="15"/>
        <v>185</v>
      </c>
      <c r="AD54" s="191">
        <f t="shared" si="6"/>
        <v>183</v>
      </c>
    </row>
    <row r="55" spans="1:30" s="109" customFormat="1" x14ac:dyDescent="0.25">
      <c r="A55" s="161" t="s">
        <v>95</v>
      </c>
      <c r="B55" s="161" t="s">
        <v>96</v>
      </c>
      <c r="C55" s="162">
        <v>1736</v>
      </c>
      <c r="D55" s="162" t="s">
        <v>22</v>
      </c>
      <c r="E55" s="162" t="s">
        <v>22</v>
      </c>
      <c r="F55" s="200" t="s">
        <v>22</v>
      </c>
      <c r="G55" s="190">
        <f>C55</f>
        <v>1736</v>
      </c>
      <c r="H55" s="191"/>
      <c r="I55" s="190">
        <f t="shared" si="12"/>
        <v>1736</v>
      </c>
      <c r="J55" s="153"/>
      <c r="K55" s="152">
        <f t="shared" si="7"/>
        <v>1736</v>
      </c>
      <c r="L55" s="153"/>
      <c r="M55" s="190">
        <f t="shared" si="13"/>
        <v>1736</v>
      </c>
      <c r="N55" s="191"/>
      <c r="O55" s="152">
        <f t="shared" si="16"/>
        <v>1736</v>
      </c>
      <c r="P55" s="153"/>
      <c r="Q55" s="152"/>
      <c r="R55" s="153"/>
      <c r="S55" s="155">
        <f t="shared" si="21"/>
        <v>1736</v>
      </c>
      <c r="T55" s="194"/>
      <c r="U55" s="190"/>
      <c r="V55" s="191"/>
      <c r="W55" s="154"/>
      <c r="X55" s="187"/>
      <c r="Y55" s="190">
        <f>G55</f>
        <v>1736</v>
      </c>
      <c r="Z55" s="185"/>
      <c r="AA55" s="190">
        <f t="shared" si="9"/>
        <v>1736</v>
      </c>
      <c r="AB55" s="191"/>
      <c r="AC55" s="190">
        <f t="shared" si="15"/>
        <v>1736</v>
      </c>
      <c r="AD55" s="191"/>
    </row>
    <row r="56" spans="1:30" s="109" customFormat="1" x14ac:dyDescent="0.25">
      <c r="A56" s="161" t="s">
        <v>97</v>
      </c>
      <c r="B56" s="161" t="s">
        <v>98</v>
      </c>
      <c r="C56" s="162">
        <v>1025</v>
      </c>
      <c r="D56" s="162" t="s">
        <v>22</v>
      </c>
      <c r="E56" s="162" t="s">
        <v>22</v>
      </c>
      <c r="F56" s="200" t="s">
        <v>22</v>
      </c>
      <c r="G56" s="190">
        <f>C56</f>
        <v>1025</v>
      </c>
      <c r="H56" s="191"/>
      <c r="I56" s="190">
        <f t="shared" si="12"/>
        <v>1025</v>
      </c>
      <c r="J56" s="153"/>
      <c r="K56" s="152">
        <f t="shared" si="7"/>
        <v>1025</v>
      </c>
      <c r="L56" s="153"/>
      <c r="M56" s="190">
        <f t="shared" si="13"/>
        <v>1025</v>
      </c>
      <c r="N56" s="191"/>
      <c r="O56" s="152">
        <f t="shared" si="16"/>
        <v>1025</v>
      </c>
      <c r="P56" s="153"/>
      <c r="Q56" s="152"/>
      <c r="R56" s="153"/>
      <c r="S56" s="155">
        <f t="shared" si="21"/>
        <v>1025</v>
      </c>
      <c r="T56" s="194"/>
      <c r="U56" s="190"/>
      <c r="V56" s="191"/>
      <c r="W56" s="154"/>
      <c r="X56" s="187"/>
      <c r="Y56" s="190">
        <f>G56</f>
        <v>1025</v>
      </c>
      <c r="Z56" s="185"/>
      <c r="AA56" s="190">
        <f t="shared" si="9"/>
        <v>1025</v>
      </c>
      <c r="AB56" s="191"/>
      <c r="AC56" s="190">
        <f t="shared" si="15"/>
        <v>1025</v>
      </c>
      <c r="AD56" s="191"/>
    </row>
    <row r="57" spans="1:30" s="109" customFormat="1" x14ac:dyDescent="0.25">
      <c r="A57" s="161" t="s">
        <v>99</v>
      </c>
      <c r="B57" s="161" t="s">
        <v>100</v>
      </c>
      <c r="C57" s="162">
        <v>520</v>
      </c>
      <c r="D57" s="162" t="s">
        <v>22</v>
      </c>
      <c r="E57" s="162" t="s">
        <v>22</v>
      </c>
      <c r="F57" s="200">
        <v>120</v>
      </c>
      <c r="G57" s="190">
        <f>C57</f>
        <v>520</v>
      </c>
      <c r="H57" s="191">
        <f>F57</f>
        <v>120</v>
      </c>
      <c r="I57" s="190">
        <f t="shared" si="12"/>
        <v>520</v>
      </c>
      <c r="J57" s="153">
        <f t="shared" si="0"/>
        <v>120</v>
      </c>
      <c r="K57" s="152">
        <f t="shared" si="7"/>
        <v>520</v>
      </c>
      <c r="L57" s="153">
        <f t="shared" si="1"/>
        <v>120</v>
      </c>
      <c r="M57" s="190">
        <f t="shared" si="13"/>
        <v>520</v>
      </c>
      <c r="N57" s="191">
        <f t="shared" si="2"/>
        <v>120</v>
      </c>
      <c r="O57" s="152"/>
      <c r="P57" s="153"/>
      <c r="Q57" s="152"/>
      <c r="R57" s="153">
        <f t="shared" si="3"/>
        <v>120</v>
      </c>
      <c r="S57" s="155"/>
      <c r="T57" s="194"/>
      <c r="U57" s="190"/>
      <c r="V57" s="191">
        <f t="shared" si="4"/>
        <v>120</v>
      </c>
      <c r="W57" s="154"/>
      <c r="X57" s="187"/>
      <c r="Y57" s="190"/>
      <c r="Z57" s="185"/>
      <c r="AA57" s="190">
        <f t="shared" si="9"/>
        <v>520</v>
      </c>
      <c r="AB57" s="191">
        <f t="shared" si="5"/>
        <v>120</v>
      </c>
      <c r="AC57" s="190">
        <f t="shared" si="15"/>
        <v>520</v>
      </c>
      <c r="AD57" s="191">
        <f t="shared" si="6"/>
        <v>120</v>
      </c>
    </row>
    <row r="58" spans="1:30" s="109" customFormat="1" x14ac:dyDescent="0.25">
      <c r="A58" s="161" t="s">
        <v>101</v>
      </c>
      <c r="B58" s="161" t="s">
        <v>102</v>
      </c>
      <c r="C58" s="162" t="s">
        <v>22</v>
      </c>
      <c r="D58" s="162" t="s">
        <v>22</v>
      </c>
      <c r="E58" s="162"/>
      <c r="F58" s="200">
        <v>16</v>
      </c>
      <c r="G58" s="190"/>
      <c r="H58" s="191">
        <f>F58</f>
        <v>16</v>
      </c>
      <c r="I58" s="190"/>
      <c r="J58" s="153">
        <f t="shared" si="0"/>
        <v>16</v>
      </c>
      <c r="K58" s="152"/>
      <c r="L58" s="153">
        <f t="shared" si="1"/>
        <v>16</v>
      </c>
      <c r="M58" s="190"/>
      <c r="N58" s="191">
        <f t="shared" si="2"/>
        <v>16</v>
      </c>
      <c r="O58" s="152"/>
      <c r="P58" s="153"/>
      <c r="Q58" s="152"/>
      <c r="R58" s="153">
        <f t="shared" si="3"/>
        <v>16</v>
      </c>
      <c r="S58" s="155"/>
      <c r="T58" s="194"/>
      <c r="U58" s="190"/>
      <c r="V58" s="191">
        <f t="shared" si="4"/>
        <v>16</v>
      </c>
      <c r="W58" s="154"/>
      <c r="X58" s="187"/>
      <c r="Y58" s="190"/>
      <c r="Z58" s="185"/>
      <c r="AA58" s="190"/>
      <c r="AB58" s="191">
        <f t="shared" si="5"/>
        <v>16</v>
      </c>
      <c r="AC58" s="190"/>
      <c r="AD58" s="191">
        <f t="shared" si="6"/>
        <v>16</v>
      </c>
    </row>
    <row r="59" spans="1:30" s="109" customFormat="1" x14ac:dyDescent="0.25">
      <c r="A59" s="161" t="s">
        <v>103</v>
      </c>
      <c r="B59" s="161" t="s">
        <v>104</v>
      </c>
      <c r="C59" s="162" t="s">
        <v>22</v>
      </c>
      <c r="D59" s="162">
        <v>100</v>
      </c>
      <c r="E59" s="162" t="s">
        <v>22</v>
      </c>
      <c r="F59" s="200" t="s">
        <v>22</v>
      </c>
      <c r="G59" s="190"/>
      <c r="H59" s="191">
        <f>D59</f>
        <v>100</v>
      </c>
      <c r="I59" s="190"/>
      <c r="J59" s="153">
        <f t="shared" si="0"/>
        <v>100</v>
      </c>
      <c r="K59" s="152"/>
      <c r="L59" s="153">
        <f t="shared" si="1"/>
        <v>100</v>
      </c>
      <c r="M59" s="190"/>
      <c r="N59" s="191">
        <f t="shared" si="2"/>
        <v>100</v>
      </c>
      <c r="O59" s="152"/>
      <c r="P59" s="153"/>
      <c r="Q59" s="152"/>
      <c r="R59" s="153">
        <f t="shared" si="3"/>
        <v>100</v>
      </c>
      <c r="S59" s="155"/>
      <c r="T59" s="194"/>
      <c r="U59" s="190"/>
      <c r="V59" s="191">
        <f t="shared" si="4"/>
        <v>100</v>
      </c>
      <c r="W59" s="154"/>
      <c r="X59" s="187"/>
      <c r="Y59" s="190"/>
      <c r="Z59" s="185"/>
      <c r="AA59" s="190"/>
      <c r="AB59" s="191">
        <f t="shared" si="5"/>
        <v>100</v>
      </c>
      <c r="AC59" s="190"/>
      <c r="AD59" s="191">
        <f t="shared" si="6"/>
        <v>100</v>
      </c>
    </row>
    <row r="60" spans="1:30" s="109" customFormat="1" x14ac:dyDescent="0.25">
      <c r="A60" s="161" t="s">
        <v>105</v>
      </c>
      <c r="B60" s="161" t="s">
        <v>106</v>
      </c>
      <c r="C60" s="162" t="s">
        <v>22</v>
      </c>
      <c r="D60" s="162" t="s">
        <v>22</v>
      </c>
      <c r="E60" s="162" t="s">
        <v>22</v>
      </c>
      <c r="F60" s="200">
        <v>284</v>
      </c>
      <c r="G60" s="190"/>
      <c r="H60" s="191">
        <f>F60</f>
        <v>284</v>
      </c>
      <c r="I60" s="190"/>
      <c r="J60" s="153">
        <f t="shared" si="0"/>
        <v>284</v>
      </c>
      <c r="K60" s="152"/>
      <c r="L60" s="153">
        <f t="shared" si="1"/>
        <v>284</v>
      </c>
      <c r="M60" s="190"/>
      <c r="N60" s="191">
        <f t="shared" si="2"/>
        <v>284</v>
      </c>
      <c r="O60" s="152"/>
      <c r="P60" s="153">
        <f t="shared" si="17"/>
        <v>284</v>
      </c>
      <c r="Q60" s="152"/>
      <c r="R60" s="153"/>
      <c r="S60" s="155"/>
      <c r="T60" s="194">
        <f t="shared" si="18"/>
        <v>284</v>
      </c>
      <c r="U60" s="190"/>
      <c r="V60" s="191"/>
      <c r="W60" s="154"/>
      <c r="X60" s="187">
        <f>H60</f>
        <v>284</v>
      </c>
      <c r="Y60" s="190"/>
      <c r="Z60" s="185"/>
      <c r="AA60" s="190"/>
      <c r="AB60" s="191">
        <f t="shared" si="5"/>
        <v>284</v>
      </c>
      <c r="AC60" s="190"/>
      <c r="AD60" s="191">
        <f t="shared" si="6"/>
        <v>284</v>
      </c>
    </row>
    <row r="61" spans="1:30" s="109" customFormat="1" x14ac:dyDescent="0.25">
      <c r="A61" s="161" t="s">
        <v>107</v>
      </c>
      <c r="B61" s="161" t="s">
        <v>108</v>
      </c>
      <c r="C61" s="162">
        <v>595</v>
      </c>
      <c r="D61" s="162" t="s">
        <v>22</v>
      </c>
      <c r="E61" s="162" t="s">
        <v>22</v>
      </c>
      <c r="F61" s="200" t="s">
        <v>22</v>
      </c>
      <c r="G61" s="190">
        <f>C61</f>
        <v>595</v>
      </c>
      <c r="H61" s="191"/>
      <c r="I61" s="190">
        <f t="shared" si="12"/>
        <v>595</v>
      </c>
      <c r="J61" s="153"/>
      <c r="K61" s="152">
        <f t="shared" si="7"/>
        <v>595</v>
      </c>
      <c r="L61" s="153"/>
      <c r="M61" s="190">
        <f t="shared" si="13"/>
        <v>595</v>
      </c>
      <c r="N61" s="191"/>
      <c r="O61" s="152"/>
      <c r="P61" s="153"/>
      <c r="Q61" s="152">
        <f t="shared" si="8"/>
        <v>595</v>
      </c>
      <c r="R61" s="153"/>
      <c r="S61" s="155"/>
      <c r="T61" s="194"/>
      <c r="U61" s="190">
        <f t="shared" si="14"/>
        <v>595</v>
      </c>
      <c r="V61" s="191"/>
      <c r="W61" s="154"/>
      <c r="X61" s="187"/>
      <c r="Y61" s="190"/>
      <c r="Z61" s="185"/>
      <c r="AA61" s="190">
        <f t="shared" si="9"/>
        <v>595</v>
      </c>
      <c r="AB61" s="191">
        <f t="shared" si="5"/>
        <v>0</v>
      </c>
      <c r="AC61" s="190">
        <f t="shared" si="15"/>
        <v>595</v>
      </c>
      <c r="AD61" s="191">
        <f t="shared" si="6"/>
        <v>0</v>
      </c>
    </row>
    <row r="62" spans="1:30" s="109" customFormat="1" x14ac:dyDescent="0.25">
      <c r="A62" s="161" t="s">
        <v>109</v>
      </c>
      <c r="B62" s="161" t="s">
        <v>110</v>
      </c>
      <c r="C62" s="162" t="s">
        <v>22</v>
      </c>
      <c r="D62" s="162" t="s">
        <v>22</v>
      </c>
      <c r="E62" s="162" t="s">
        <v>22</v>
      </c>
      <c r="F62" s="200">
        <v>927</v>
      </c>
      <c r="G62" s="190"/>
      <c r="H62" s="191">
        <f>F62</f>
        <v>927</v>
      </c>
      <c r="I62" s="190"/>
      <c r="J62" s="153">
        <f t="shared" si="0"/>
        <v>927</v>
      </c>
      <c r="K62" s="152"/>
      <c r="L62" s="153">
        <f t="shared" si="1"/>
        <v>927</v>
      </c>
      <c r="M62" s="190"/>
      <c r="N62" s="191">
        <f t="shared" si="2"/>
        <v>927</v>
      </c>
      <c r="O62" s="152"/>
      <c r="P62" s="153"/>
      <c r="Q62" s="152"/>
      <c r="R62" s="153">
        <f t="shared" si="3"/>
        <v>927</v>
      </c>
      <c r="S62" s="155"/>
      <c r="T62" s="194"/>
      <c r="U62" s="190">
        <f t="shared" si="14"/>
        <v>0</v>
      </c>
      <c r="V62" s="191">
        <f t="shared" si="4"/>
        <v>927</v>
      </c>
      <c r="W62" s="154"/>
      <c r="X62" s="187"/>
      <c r="Y62" s="190"/>
      <c r="Z62" s="185"/>
      <c r="AA62" s="190"/>
      <c r="AB62" s="191">
        <f t="shared" si="5"/>
        <v>927</v>
      </c>
      <c r="AC62" s="190"/>
      <c r="AD62" s="191">
        <f t="shared" si="6"/>
        <v>927</v>
      </c>
    </row>
    <row r="63" spans="1:30" s="109" customFormat="1" x14ac:dyDescent="0.25">
      <c r="A63" s="168" t="s">
        <v>111</v>
      </c>
      <c r="B63" s="164" t="s">
        <v>112</v>
      </c>
      <c r="C63" s="162">
        <v>287</v>
      </c>
      <c r="D63" s="162" t="s">
        <v>22</v>
      </c>
      <c r="E63" s="162" t="s">
        <v>22</v>
      </c>
      <c r="F63" s="200">
        <v>37</v>
      </c>
      <c r="G63" s="212">
        <f>C63</f>
        <v>287</v>
      </c>
      <c r="H63" s="213">
        <f>F63</f>
        <v>37</v>
      </c>
      <c r="I63" s="190">
        <f t="shared" si="12"/>
        <v>287</v>
      </c>
      <c r="J63" s="153">
        <f t="shared" si="0"/>
        <v>37</v>
      </c>
      <c r="K63" s="152">
        <f t="shared" si="7"/>
        <v>287</v>
      </c>
      <c r="L63" s="153">
        <f t="shared" si="1"/>
        <v>37</v>
      </c>
      <c r="M63" s="190">
        <f t="shared" si="13"/>
        <v>287</v>
      </c>
      <c r="N63" s="191">
        <f t="shared" si="2"/>
        <v>37</v>
      </c>
      <c r="O63" s="152"/>
      <c r="P63" s="153"/>
      <c r="Q63" s="152">
        <f t="shared" si="8"/>
        <v>287</v>
      </c>
      <c r="R63" s="153">
        <f t="shared" si="3"/>
        <v>37</v>
      </c>
      <c r="S63" s="155"/>
      <c r="T63" s="194"/>
      <c r="U63" s="190">
        <f t="shared" si="14"/>
        <v>287</v>
      </c>
      <c r="V63" s="191">
        <f t="shared" si="4"/>
        <v>37</v>
      </c>
      <c r="W63" s="154"/>
      <c r="X63" s="187"/>
      <c r="Y63" s="190"/>
      <c r="Z63" s="185"/>
      <c r="AA63" s="190">
        <f t="shared" si="9"/>
        <v>287</v>
      </c>
      <c r="AB63" s="191">
        <f t="shared" si="5"/>
        <v>37</v>
      </c>
      <c r="AC63" s="190">
        <f t="shared" si="15"/>
        <v>287</v>
      </c>
      <c r="AD63" s="191">
        <f t="shared" si="6"/>
        <v>37</v>
      </c>
    </row>
    <row r="64" spans="1:30" s="109" customFormat="1" x14ac:dyDescent="0.25">
      <c r="A64" s="161" t="s">
        <v>113</v>
      </c>
      <c r="B64" s="161" t="s">
        <v>114</v>
      </c>
      <c r="C64" s="162">
        <v>458</v>
      </c>
      <c r="D64" s="162" t="s">
        <v>22</v>
      </c>
      <c r="E64" s="162">
        <v>182</v>
      </c>
      <c r="F64" s="200" t="s">
        <v>22</v>
      </c>
      <c r="G64" s="190">
        <f>C64+E64</f>
        <v>640</v>
      </c>
      <c r="H64" s="191"/>
      <c r="I64" s="190">
        <f t="shared" si="12"/>
        <v>640</v>
      </c>
      <c r="J64" s="153"/>
      <c r="K64" s="152">
        <f t="shared" si="7"/>
        <v>640</v>
      </c>
      <c r="L64" s="153"/>
      <c r="M64" s="190">
        <f t="shared" si="13"/>
        <v>640</v>
      </c>
      <c r="N64" s="191"/>
      <c r="O64" s="152">
        <f t="shared" si="16"/>
        <v>640</v>
      </c>
      <c r="P64" s="153"/>
      <c r="Q64" s="152"/>
      <c r="R64" s="153"/>
      <c r="S64" s="155">
        <f t="shared" si="21"/>
        <v>640</v>
      </c>
      <c r="T64" s="194"/>
      <c r="U64" s="190"/>
      <c r="V64" s="191"/>
      <c r="W64" s="154">
        <f>G64</f>
        <v>640</v>
      </c>
      <c r="X64" s="187"/>
      <c r="Y64" s="190"/>
      <c r="Z64" s="185"/>
      <c r="AA64" s="190">
        <f t="shared" si="9"/>
        <v>640</v>
      </c>
      <c r="AB64" s="191"/>
      <c r="AC64" s="190">
        <f t="shared" si="15"/>
        <v>640</v>
      </c>
      <c r="AD64" s="191"/>
    </row>
    <row r="65" spans="1:30" s="109" customFormat="1" x14ac:dyDescent="0.25">
      <c r="A65" s="161" t="s">
        <v>115</v>
      </c>
      <c r="B65" s="161" t="s">
        <v>116</v>
      </c>
      <c r="C65" s="162">
        <v>170</v>
      </c>
      <c r="D65" s="162" t="s">
        <v>22</v>
      </c>
      <c r="E65" s="162" t="s">
        <v>22</v>
      </c>
      <c r="F65" s="200">
        <v>67</v>
      </c>
      <c r="G65" s="190">
        <f>C65</f>
        <v>170</v>
      </c>
      <c r="H65" s="191">
        <f t="shared" ref="H65:H72" si="22">F65</f>
        <v>67</v>
      </c>
      <c r="I65" s="190">
        <f t="shared" si="12"/>
        <v>170</v>
      </c>
      <c r="J65" s="153">
        <f t="shared" si="0"/>
        <v>67</v>
      </c>
      <c r="K65" s="152">
        <f t="shared" si="7"/>
        <v>170</v>
      </c>
      <c r="L65" s="153">
        <f t="shared" si="1"/>
        <v>67</v>
      </c>
      <c r="M65" s="190">
        <f t="shared" si="13"/>
        <v>170</v>
      </c>
      <c r="N65" s="191">
        <f t="shared" si="2"/>
        <v>67</v>
      </c>
      <c r="O65" s="152"/>
      <c r="P65" s="153"/>
      <c r="Q65" s="152">
        <f t="shared" si="8"/>
        <v>170</v>
      </c>
      <c r="R65" s="153">
        <f t="shared" si="3"/>
        <v>67</v>
      </c>
      <c r="S65" s="155"/>
      <c r="T65" s="194"/>
      <c r="U65" s="190">
        <f t="shared" si="14"/>
        <v>170</v>
      </c>
      <c r="V65" s="191">
        <f t="shared" si="4"/>
        <v>67</v>
      </c>
      <c r="W65" s="154"/>
      <c r="X65" s="187"/>
      <c r="Y65" s="190"/>
      <c r="Z65" s="185"/>
      <c r="AA65" s="190">
        <f t="shared" si="9"/>
        <v>170</v>
      </c>
      <c r="AB65" s="191">
        <f t="shared" si="5"/>
        <v>67</v>
      </c>
      <c r="AC65" s="190">
        <f t="shared" si="15"/>
        <v>170</v>
      </c>
      <c r="AD65" s="191">
        <f t="shared" si="6"/>
        <v>67</v>
      </c>
    </row>
    <row r="66" spans="1:30" s="109" customFormat="1" x14ac:dyDescent="0.25">
      <c r="A66" s="161" t="s">
        <v>117</v>
      </c>
      <c r="B66" s="161" t="s">
        <v>118</v>
      </c>
      <c r="C66" s="162" t="s">
        <v>22</v>
      </c>
      <c r="D66" s="162" t="s">
        <v>22</v>
      </c>
      <c r="E66" s="162" t="s">
        <v>22</v>
      </c>
      <c r="F66" s="200">
        <v>128</v>
      </c>
      <c r="G66" s="190"/>
      <c r="H66" s="191">
        <f t="shared" si="22"/>
        <v>128</v>
      </c>
      <c r="I66" s="190"/>
      <c r="J66" s="153">
        <f t="shared" si="0"/>
        <v>128</v>
      </c>
      <c r="K66" s="152"/>
      <c r="L66" s="153">
        <f t="shared" si="1"/>
        <v>128</v>
      </c>
      <c r="M66" s="190"/>
      <c r="N66" s="191">
        <f t="shared" si="2"/>
        <v>128</v>
      </c>
      <c r="O66" s="152"/>
      <c r="P66" s="153"/>
      <c r="Q66" s="152"/>
      <c r="R66" s="153">
        <f t="shared" si="3"/>
        <v>128</v>
      </c>
      <c r="S66" s="155"/>
      <c r="T66" s="194"/>
      <c r="U66" s="190"/>
      <c r="V66" s="191">
        <f t="shared" si="4"/>
        <v>128</v>
      </c>
      <c r="W66" s="154"/>
      <c r="X66" s="187"/>
      <c r="Y66" s="190"/>
      <c r="Z66" s="185"/>
      <c r="AA66" s="190"/>
      <c r="AB66" s="191">
        <f t="shared" si="5"/>
        <v>128</v>
      </c>
      <c r="AC66" s="190"/>
      <c r="AD66" s="191">
        <f t="shared" si="6"/>
        <v>128</v>
      </c>
    </row>
    <row r="67" spans="1:30" s="109" customFormat="1" x14ac:dyDescent="0.25">
      <c r="A67" s="161" t="s">
        <v>119</v>
      </c>
      <c r="B67" s="161" t="s">
        <v>108</v>
      </c>
      <c r="C67" s="162">
        <v>238</v>
      </c>
      <c r="D67" s="162" t="s">
        <v>22</v>
      </c>
      <c r="E67" s="162" t="s">
        <v>22</v>
      </c>
      <c r="F67" s="200">
        <v>77</v>
      </c>
      <c r="G67" s="190">
        <f>C67</f>
        <v>238</v>
      </c>
      <c r="H67" s="191">
        <f t="shared" si="22"/>
        <v>77</v>
      </c>
      <c r="I67" s="190">
        <f t="shared" si="12"/>
        <v>238</v>
      </c>
      <c r="J67" s="153">
        <f t="shared" si="0"/>
        <v>77</v>
      </c>
      <c r="K67" s="152">
        <f t="shared" si="7"/>
        <v>238</v>
      </c>
      <c r="L67" s="153">
        <f t="shared" si="1"/>
        <v>77</v>
      </c>
      <c r="M67" s="190">
        <f t="shared" si="13"/>
        <v>238</v>
      </c>
      <c r="N67" s="191">
        <f t="shared" si="2"/>
        <v>77</v>
      </c>
      <c r="O67" s="152">
        <f t="shared" si="16"/>
        <v>238</v>
      </c>
      <c r="P67" s="153">
        <f t="shared" si="17"/>
        <v>77</v>
      </c>
      <c r="Q67" s="152"/>
      <c r="R67" s="153"/>
      <c r="S67" s="155">
        <f t="shared" si="21"/>
        <v>238</v>
      </c>
      <c r="T67" s="194">
        <f t="shared" si="18"/>
        <v>77</v>
      </c>
      <c r="U67" s="190"/>
      <c r="V67" s="191"/>
      <c r="W67" s="154">
        <f>G67</f>
        <v>238</v>
      </c>
      <c r="X67" s="187">
        <f>H67</f>
        <v>77</v>
      </c>
      <c r="Y67" s="190"/>
      <c r="Z67" s="185"/>
      <c r="AA67" s="190">
        <f t="shared" si="9"/>
        <v>238</v>
      </c>
      <c r="AB67" s="191">
        <f t="shared" si="5"/>
        <v>77</v>
      </c>
      <c r="AC67" s="190">
        <f t="shared" si="15"/>
        <v>238</v>
      </c>
      <c r="AD67" s="191">
        <f t="shared" si="6"/>
        <v>77</v>
      </c>
    </row>
    <row r="68" spans="1:30" s="109" customFormat="1" x14ac:dyDescent="0.25">
      <c r="A68" s="165" t="s">
        <v>120</v>
      </c>
      <c r="B68" s="161" t="s">
        <v>121</v>
      </c>
      <c r="C68" s="162">
        <v>96</v>
      </c>
      <c r="D68" s="162" t="s">
        <v>22</v>
      </c>
      <c r="E68" s="162" t="s">
        <v>22</v>
      </c>
      <c r="F68" s="200">
        <v>48</v>
      </c>
      <c r="G68" s="214">
        <f>C68</f>
        <v>96</v>
      </c>
      <c r="H68" s="215">
        <f t="shared" si="22"/>
        <v>48</v>
      </c>
      <c r="I68" s="190">
        <f t="shared" si="12"/>
        <v>96</v>
      </c>
      <c r="J68" s="153">
        <f t="shared" si="0"/>
        <v>48</v>
      </c>
      <c r="K68" s="152">
        <f t="shared" si="7"/>
        <v>96</v>
      </c>
      <c r="L68" s="153">
        <f t="shared" si="1"/>
        <v>48</v>
      </c>
      <c r="M68" s="190">
        <f t="shared" si="13"/>
        <v>96</v>
      </c>
      <c r="N68" s="191">
        <f t="shared" si="2"/>
        <v>48</v>
      </c>
      <c r="O68" s="152"/>
      <c r="P68" s="153"/>
      <c r="Q68" s="152">
        <f t="shared" si="8"/>
        <v>96</v>
      </c>
      <c r="R68" s="153">
        <f t="shared" si="3"/>
        <v>48</v>
      </c>
      <c r="S68" s="155"/>
      <c r="T68" s="194"/>
      <c r="U68" s="190">
        <f t="shared" si="14"/>
        <v>96</v>
      </c>
      <c r="V68" s="191">
        <f t="shared" si="4"/>
        <v>48</v>
      </c>
      <c r="W68" s="154"/>
      <c r="X68" s="187"/>
      <c r="Y68" s="214"/>
      <c r="Z68" s="228"/>
      <c r="AA68" s="190">
        <f t="shared" si="9"/>
        <v>96</v>
      </c>
      <c r="AB68" s="191">
        <f t="shared" si="5"/>
        <v>48</v>
      </c>
      <c r="AC68" s="190">
        <f t="shared" si="15"/>
        <v>96</v>
      </c>
      <c r="AD68" s="191">
        <f t="shared" si="6"/>
        <v>48</v>
      </c>
    </row>
    <row r="69" spans="1:30" s="109" customFormat="1" x14ac:dyDescent="0.25">
      <c r="A69" s="165" t="s">
        <v>122</v>
      </c>
      <c r="B69" s="161" t="s">
        <v>123</v>
      </c>
      <c r="C69" s="162">
        <v>2651</v>
      </c>
      <c r="D69" s="162" t="s">
        <v>22</v>
      </c>
      <c r="E69" s="162" t="s">
        <v>22</v>
      </c>
      <c r="F69" s="200">
        <v>242</v>
      </c>
      <c r="G69" s="190">
        <f>C69</f>
        <v>2651</v>
      </c>
      <c r="H69" s="191">
        <f t="shared" si="22"/>
        <v>242</v>
      </c>
      <c r="I69" s="190">
        <f t="shared" si="12"/>
        <v>2651</v>
      </c>
      <c r="J69" s="153">
        <f t="shared" si="0"/>
        <v>242</v>
      </c>
      <c r="K69" s="152">
        <f t="shared" si="7"/>
        <v>2651</v>
      </c>
      <c r="L69" s="153">
        <f t="shared" si="1"/>
        <v>242</v>
      </c>
      <c r="M69" s="190">
        <f t="shared" si="13"/>
        <v>2651</v>
      </c>
      <c r="N69" s="191">
        <f t="shared" si="2"/>
        <v>242</v>
      </c>
      <c r="O69" s="152">
        <f t="shared" si="16"/>
        <v>2651</v>
      </c>
      <c r="P69" s="153">
        <f t="shared" si="17"/>
        <v>242</v>
      </c>
      <c r="Q69" s="152"/>
      <c r="R69" s="153"/>
      <c r="S69" s="155">
        <f t="shared" si="21"/>
        <v>2651</v>
      </c>
      <c r="T69" s="194">
        <f t="shared" si="18"/>
        <v>242</v>
      </c>
      <c r="U69" s="190"/>
      <c r="V69" s="191"/>
      <c r="W69" s="154">
        <f>G69</f>
        <v>2651</v>
      </c>
      <c r="X69" s="187">
        <f>H69</f>
        <v>242</v>
      </c>
      <c r="Y69" s="214">
        <f>G69</f>
        <v>2651</v>
      </c>
      <c r="Z69" s="228">
        <f>H69</f>
        <v>242</v>
      </c>
      <c r="AA69" s="190">
        <f t="shared" si="9"/>
        <v>2651</v>
      </c>
      <c r="AB69" s="191">
        <f t="shared" si="5"/>
        <v>242</v>
      </c>
      <c r="AC69" s="190">
        <f t="shared" si="15"/>
        <v>2651</v>
      </c>
      <c r="AD69" s="191">
        <f t="shared" si="6"/>
        <v>242</v>
      </c>
    </row>
    <row r="70" spans="1:30" s="109" customFormat="1" x14ac:dyDescent="0.25">
      <c r="A70" s="165" t="s">
        <v>124</v>
      </c>
      <c r="B70" s="161" t="s">
        <v>125</v>
      </c>
      <c r="C70" s="162" t="s">
        <v>22</v>
      </c>
      <c r="D70" s="162" t="s">
        <v>22</v>
      </c>
      <c r="E70" s="162" t="s">
        <v>22</v>
      </c>
      <c r="F70" s="200">
        <v>92</v>
      </c>
      <c r="G70" s="190"/>
      <c r="H70" s="191">
        <f t="shared" si="22"/>
        <v>92</v>
      </c>
      <c r="I70" s="190"/>
      <c r="J70" s="153">
        <f t="shared" ref="J70:J133" si="23">H70</f>
        <v>92</v>
      </c>
      <c r="K70" s="152"/>
      <c r="L70" s="153">
        <f t="shared" ref="L70:L133" si="24">H70</f>
        <v>92</v>
      </c>
      <c r="M70" s="190"/>
      <c r="N70" s="191">
        <f t="shared" ref="N70:N133" si="25">J70</f>
        <v>92</v>
      </c>
      <c r="O70" s="152"/>
      <c r="P70" s="153"/>
      <c r="Q70" s="152"/>
      <c r="R70" s="153">
        <f t="shared" ref="R70:R133" si="26">H70</f>
        <v>92</v>
      </c>
      <c r="S70" s="155"/>
      <c r="T70" s="194"/>
      <c r="U70" s="190"/>
      <c r="V70" s="191">
        <f t="shared" ref="V70:V130" si="27">R70</f>
        <v>92</v>
      </c>
      <c r="W70" s="154"/>
      <c r="X70" s="187"/>
      <c r="Y70" s="190"/>
      <c r="Z70" s="185"/>
      <c r="AA70" s="190"/>
      <c r="AB70" s="191">
        <f t="shared" ref="AB70:AB133" si="28">H70</f>
        <v>92</v>
      </c>
      <c r="AC70" s="190"/>
      <c r="AD70" s="191">
        <f t="shared" ref="AD70:AD133" si="29">J70</f>
        <v>92</v>
      </c>
    </row>
    <row r="71" spans="1:30" s="109" customFormat="1" x14ac:dyDescent="0.25">
      <c r="A71" s="165" t="s">
        <v>126</v>
      </c>
      <c r="B71" s="161" t="s">
        <v>127</v>
      </c>
      <c r="C71" s="162">
        <v>1178</v>
      </c>
      <c r="D71" s="162" t="s">
        <v>22</v>
      </c>
      <c r="E71" s="162" t="s">
        <v>22</v>
      </c>
      <c r="F71" s="200">
        <v>199</v>
      </c>
      <c r="G71" s="190">
        <f>C71</f>
        <v>1178</v>
      </c>
      <c r="H71" s="191">
        <f t="shared" si="22"/>
        <v>199</v>
      </c>
      <c r="I71" s="190">
        <f t="shared" ref="I71:I133" si="30">G71</f>
        <v>1178</v>
      </c>
      <c r="J71" s="153">
        <f t="shared" si="23"/>
        <v>199</v>
      </c>
      <c r="K71" s="152">
        <f t="shared" ref="K71:K133" si="31">G71</f>
        <v>1178</v>
      </c>
      <c r="L71" s="153">
        <f t="shared" si="24"/>
        <v>199</v>
      </c>
      <c r="M71" s="190">
        <f t="shared" ref="M71:M133" si="32">I71</f>
        <v>1178</v>
      </c>
      <c r="N71" s="191">
        <f t="shared" si="25"/>
        <v>199</v>
      </c>
      <c r="O71" s="152">
        <f t="shared" ref="O71:O132" si="33">G71</f>
        <v>1178</v>
      </c>
      <c r="P71" s="153">
        <f t="shared" ref="P71:P124" si="34">H71</f>
        <v>199</v>
      </c>
      <c r="Q71" s="152"/>
      <c r="R71" s="153"/>
      <c r="S71" s="155">
        <f t="shared" ref="S71:S132" si="35">O71</f>
        <v>1178</v>
      </c>
      <c r="T71" s="194">
        <f t="shared" ref="T71:T124" si="36">P71</f>
        <v>199</v>
      </c>
      <c r="U71" s="190"/>
      <c r="V71" s="191"/>
      <c r="W71" s="154">
        <f>G71</f>
        <v>1178</v>
      </c>
      <c r="X71" s="187">
        <f>H71</f>
        <v>199</v>
      </c>
      <c r="Y71" s="190">
        <f>G71</f>
        <v>1178</v>
      </c>
      <c r="Z71" s="185">
        <f>H71</f>
        <v>199</v>
      </c>
      <c r="AA71" s="190">
        <f t="shared" ref="AA71:AA133" si="37">G71</f>
        <v>1178</v>
      </c>
      <c r="AB71" s="191">
        <f t="shared" si="28"/>
        <v>199</v>
      </c>
      <c r="AC71" s="190">
        <f t="shared" ref="AC71:AC133" si="38">I71</f>
        <v>1178</v>
      </c>
      <c r="AD71" s="191">
        <f t="shared" si="29"/>
        <v>199</v>
      </c>
    </row>
    <row r="72" spans="1:30" s="109" customFormat="1" x14ac:dyDescent="0.25">
      <c r="A72" s="165" t="s">
        <v>128</v>
      </c>
      <c r="B72" s="161" t="s">
        <v>129</v>
      </c>
      <c r="C72" s="162" t="s">
        <v>22</v>
      </c>
      <c r="D72" s="162" t="s">
        <v>22</v>
      </c>
      <c r="E72" s="162" t="s">
        <v>22</v>
      </c>
      <c r="F72" s="200">
        <v>56</v>
      </c>
      <c r="G72" s="190"/>
      <c r="H72" s="191">
        <f t="shared" si="22"/>
        <v>56</v>
      </c>
      <c r="I72" s="190"/>
      <c r="J72" s="153">
        <f t="shared" si="23"/>
        <v>56</v>
      </c>
      <c r="K72" s="152"/>
      <c r="L72" s="153">
        <f t="shared" si="24"/>
        <v>56</v>
      </c>
      <c r="M72" s="190"/>
      <c r="N72" s="191">
        <f t="shared" si="25"/>
        <v>56</v>
      </c>
      <c r="O72" s="152"/>
      <c r="P72" s="153"/>
      <c r="Q72" s="152"/>
      <c r="R72" s="153">
        <f t="shared" si="26"/>
        <v>56</v>
      </c>
      <c r="S72" s="155"/>
      <c r="T72" s="194"/>
      <c r="U72" s="190"/>
      <c r="V72" s="191">
        <f t="shared" si="27"/>
        <v>56</v>
      </c>
      <c r="W72" s="154"/>
      <c r="X72" s="187"/>
      <c r="Y72" s="190"/>
      <c r="Z72" s="185"/>
      <c r="AA72" s="190"/>
      <c r="AB72" s="191">
        <f t="shared" si="28"/>
        <v>56</v>
      </c>
      <c r="AC72" s="190"/>
      <c r="AD72" s="191">
        <f t="shared" si="29"/>
        <v>56</v>
      </c>
    </row>
    <row r="73" spans="1:30" s="109" customFormat="1" x14ac:dyDescent="0.25">
      <c r="A73" s="165" t="s">
        <v>130</v>
      </c>
      <c r="B73" s="161" t="s">
        <v>131</v>
      </c>
      <c r="C73" s="162">
        <v>232</v>
      </c>
      <c r="D73" s="162" t="s">
        <v>22</v>
      </c>
      <c r="E73" s="162" t="s">
        <v>22</v>
      </c>
      <c r="F73" s="200">
        <v>600</v>
      </c>
      <c r="G73" s="190">
        <f>C73</f>
        <v>232</v>
      </c>
      <c r="H73" s="191">
        <f t="shared" ref="H73:H75" si="39">F73</f>
        <v>600</v>
      </c>
      <c r="I73" s="190">
        <f t="shared" si="30"/>
        <v>232</v>
      </c>
      <c r="J73" s="153">
        <f t="shared" si="23"/>
        <v>600</v>
      </c>
      <c r="K73" s="152">
        <f t="shared" si="31"/>
        <v>232</v>
      </c>
      <c r="L73" s="153">
        <f t="shared" si="24"/>
        <v>600</v>
      </c>
      <c r="M73" s="190">
        <f t="shared" si="32"/>
        <v>232</v>
      </c>
      <c r="N73" s="191">
        <f t="shared" si="25"/>
        <v>600</v>
      </c>
      <c r="O73" s="152">
        <f t="shared" si="33"/>
        <v>232</v>
      </c>
      <c r="P73" s="153">
        <f t="shared" si="34"/>
        <v>600</v>
      </c>
      <c r="Q73" s="152"/>
      <c r="R73" s="153"/>
      <c r="S73" s="155">
        <f t="shared" si="35"/>
        <v>232</v>
      </c>
      <c r="T73" s="194">
        <f t="shared" si="36"/>
        <v>600</v>
      </c>
      <c r="U73" s="190"/>
      <c r="V73" s="191"/>
      <c r="W73" s="154">
        <f>G73</f>
        <v>232</v>
      </c>
      <c r="X73" s="187">
        <f>H73</f>
        <v>600</v>
      </c>
      <c r="Y73" s="190"/>
      <c r="Z73" s="185"/>
      <c r="AA73" s="190">
        <f t="shared" si="37"/>
        <v>232</v>
      </c>
      <c r="AB73" s="191">
        <f t="shared" si="28"/>
        <v>600</v>
      </c>
      <c r="AC73" s="190">
        <f t="shared" si="38"/>
        <v>232</v>
      </c>
      <c r="AD73" s="191">
        <f t="shared" si="29"/>
        <v>600</v>
      </c>
    </row>
    <row r="74" spans="1:30" s="109" customFormat="1" x14ac:dyDescent="0.25">
      <c r="A74" s="168" t="s">
        <v>132</v>
      </c>
      <c r="B74" s="164" t="s">
        <v>133</v>
      </c>
      <c r="C74" s="162" t="s">
        <v>22</v>
      </c>
      <c r="D74" s="162" t="s">
        <v>22</v>
      </c>
      <c r="E74" s="162" t="s">
        <v>22</v>
      </c>
      <c r="F74" s="200">
        <v>51</v>
      </c>
      <c r="G74" s="190"/>
      <c r="H74" s="191">
        <f t="shared" si="39"/>
        <v>51</v>
      </c>
      <c r="I74" s="190"/>
      <c r="J74" s="153">
        <f t="shared" si="23"/>
        <v>51</v>
      </c>
      <c r="K74" s="152"/>
      <c r="L74" s="153">
        <f t="shared" si="24"/>
        <v>51</v>
      </c>
      <c r="M74" s="190"/>
      <c r="N74" s="191">
        <f t="shared" si="25"/>
        <v>51</v>
      </c>
      <c r="O74" s="152"/>
      <c r="P74" s="153"/>
      <c r="Q74" s="152"/>
      <c r="R74" s="153">
        <f t="shared" si="26"/>
        <v>51</v>
      </c>
      <c r="S74" s="155"/>
      <c r="T74" s="194"/>
      <c r="U74" s="190"/>
      <c r="V74" s="191">
        <f t="shared" si="27"/>
        <v>51</v>
      </c>
      <c r="W74" s="154"/>
      <c r="X74" s="187"/>
      <c r="Y74" s="190"/>
      <c r="Z74" s="185"/>
      <c r="AA74" s="190"/>
      <c r="AB74" s="191">
        <f t="shared" si="28"/>
        <v>51</v>
      </c>
      <c r="AC74" s="190"/>
      <c r="AD74" s="191">
        <f t="shared" si="29"/>
        <v>51</v>
      </c>
    </row>
    <row r="75" spans="1:30" s="109" customFormat="1" x14ac:dyDescent="0.25">
      <c r="A75" s="165" t="s">
        <v>134</v>
      </c>
      <c r="B75" s="161" t="s">
        <v>135</v>
      </c>
      <c r="C75" s="162">
        <v>181</v>
      </c>
      <c r="D75" s="162" t="s">
        <v>22</v>
      </c>
      <c r="E75" s="162" t="s">
        <v>22</v>
      </c>
      <c r="F75" s="200">
        <v>292</v>
      </c>
      <c r="G75" s="214">
        <f>C75</f>
        <v>181</v>
      </c>
      <c r="H75" s="191">
        <f t="shared" si="39"/>
        <v>292</v>
      </c>
      <c r="I75" s="190">
        <f t="shared" si="30"/>
        <v>181</v>
      </c>
      <c r="J75" s="153">
        <f t="shared" si="23"/>
        <v>292</v>
      </c>
      <c r="K75" s="152">
        <f t="shared" si="31"/>
        <v>181</v>
      </c>
      <c r="L75" s="153">
        <f t="shared" si="24"/>
        <v>292</v>
      </c>
      <c r="M75" s="190">
        <f t="shared" si="32"/>
        <v>181</v>
      </c>
      <c r="N75" s="191">
        <f t="shared" si="25"/>
        <v>292</v>
      </c>
      <c r="O75" s="152"/>
      <c r="P75" s="153"/>
      <c r="Q75" s="152">
        <f t="shared" ref="Q75:Q133" si="40">G75</f>
        <v>181</v>
      </c>
      <c r="R75" s="153">
        <f t="shared" si="26"/>
        <v>292</v>
      </c>
      <c r="S75" s="155"/>
      <c r="T75" s="194"/>
      <c r="U75" s="190">
        <f t="shared" ref="U75:U130" si="41">Q75</f>
        <v>181</v>
      </c>
      <c r="V75" s="191">
        <f t="shared" si="27"/>
        <v>292</v>
      </c>
      <c r="W75" s="154"/>
      <c r="X75" s="187"/>
      <c r="Y75" s="190"/>
      <c r="Z75" s="185"/>
      <c r="AA75" s="190">
        <f t="shared" si="37"/>
        <v>181</v>
      </c>
      <c r="AB75" s="191">
        <f t="shared" si="28"/>
        <v>292</v>
      </c>
      <c r="AC75" s="190">
        <f t="shared" si="38"/>
        <v>181</v>
      </c>
      <c r="AD75" s="191">
        <f t="shared" si="29"/>
        <v>292</v>
      </c>
    </row>
    <row r="76" spans="1:30" s="109" customFormat="1" x14ac:dyDescent="0.25">
      <c r="A76" s="165" t="s">
        <v>136</v>
      </c>
      <c r="B76" s="161" t="s">
        <v>137</v>
      </c>
      <c r="C76" s="162">
        <v>122</v>
      </c>
      <c r="D76" s="162" t="s">
        <v>22</v>
      </c>
      <c r="E76" s="162" t="s">
        <v>22</v>
      </c>
      <c r="F76" s="200" t="s">
        <v>22</v>
      </c>
      <c r="G76" s="190">
        <f>C76</f>
        <v>122</v>
      </c>
      <c r="H76" s="191"/>
      <c r="I76" s="190">
        <f t="shared" si="30"/>
        <v>122</v>
      </c>
      <c r="J76" s="153"/>
      <c r="K76" s="152">
        <f t="shared" si="31"/>
        <v>122</v>
      </c>
      <c r="L76" s="153"/>
      <c r="M76" s="190">
        <f t="shared" si="32"/>
        <v>122</v>
      </c>
      <c r="N76" s="191"/>
      <c r="O76" s="152"/>
      <c r="P76" s="153"/>
      <c r="Q76" s="152">
        <f t="shared" si="40"/>
        <v>122</v>
      </c>
      <c r="R76" s="153"/>
      <c r="S76" s="155"/>
      <c r="T76" s="194"/>
      <c r="U76" s="190">
        <f t="shared" si="41"/>
        <v>122</v>
      </c>
      <c r="V76" s="191"/>
      <c r="W76" s="154"/>
      <c r="X76" s="187"/>
      <c r="Y76" s="190"/>
      <c r="Z76" s="185"/>
      <c r="AA76" s="190">
        <f t="shared" si="37"/>
        <v>122</v>
      </c>
      <c r="AB76" s="191"/>
      <c r="AC76" s="190">
        <f t="shared" si="38"/>
        <v>122</v>
      </c>
      <c r="AD76" s="191"/>
    </row>
    <row r="77" spans="1:30" s="109" customFormat="1" x14ac:dyDescent="0.25">
      <c r="A77" s="165" t="s">
        <v>138</v>
      </c>
      <c r="B77" s="161" t="s">
        <v>52</v>
      </c>
      <c r="C77" s="162">
        <v>306</v>
      </c>
      <c r="D77" s="162" t="s">
        <v>22</v>
      </c>
      <c r="E77" s="162" t="s">
        <v>22</v>
      </c>
      <c r="F77" s="200">
        <v>127</v>
      </c>
      <c r="G77" s="190">
        <f t="shared" ref="G77:G81" si="42">C77</f>
        <v>306</v>
      </c>
      <c r="H77" s="191">
        <f>F77</f>
        <v>127</v>
      </c>
      <c r="I77" s="190">
        <f t="shared" si="30"/>
        <v>306</v>
      </c>
      <c r="J77" s="153">
        <f t="shared" si="23"/>
        <v>127</v>
      </c>
      <c r="K77" s="152">
        <f t="shared" si="31"/>
        <v>306</v>
      </c>
      <c r="L77" s="153">
        <f t="shared" si="24"/>
        <v>127</v>
      </c>
      <c r="M77" s="190">
        <f t="shared" si="32"/>
        <v>306</v>
      </c>
      <c r="N77" s="191">
        <f t="shared" si="25"/>
        <v>127</v>
      </c>
      <c r="O77" s="152">
        <f t="shared" si="33"/>
        <v>306</v>
      </c>
      <c r="P77" s="153">
        <f t="shared" si="34"/>
        <v>127</v>
      </c>
      <c r="Q77" s="152"/>
      <c r="R77" s="153"/>
      <c r="S77" s="155">
        <f t="shared" si="35"/>
        <v>306</v>
      </c>
      <c r="T77" s="194">
        <f t="shared" si="36"/>
        <v>127</v>
      </c>
      <c r="U77" s="190"/>
      <c r="V77" s="191"/>
      <c r="W77" s="154">
        <f>G77</f>
        <v>306</v>
      </c>
      <c r="X77" s="187">
        <f>H77</f>
        <v>127</v>
      </c>
      <c r="Y77" s="190">
        <f>G77</f>
        <v>306</v>
      </c>
      <c r="Z77" s="185">
        <f>H77</f>
        <v>127</v>
      </c>
      <c r="AA77" s="190">
        <f t="shared" si="37"/>
        <v>306</v>
      </c>
      <c r="AB77" s="191">
        <f t="shared" si="28"/>
        <v>127</v>
      </c>
      <c r="AC77" s="190">
        <f t="shared" si="38"/>
        <v>306</v>
      </c>
      <c r="AD77" s="191">
        <f t="shared" si="29"/>
        <v>127</v>
      </c>
    </row>
    <row r="78" spans="1:30" s="109" customFormat="1" x14ac:dyDescent="0.25">
      <c r="A78" s="165" t="s">
        <v>139</v>
      </c>
      <c r="B78" s="161" t="s">
        <v>140</v>
      </c>
      <c r="C78" s="162">
        <v>377</v>
      </c>
      <c r="D78" s="162" t="s">
        <v>22</v>
      </c>
      <c r="E78" s="162" t="s">
        <v>22</v>
      </c>
      <c r="F78" s="200">
        <v>94</v>
      </c>
      <c r="G78" s="190">
        <f t="shared" si="42"/>
        <v>377</v>
      </c>
      <c r="H78" s="191">
        <f>F78</f>
        <v>94</v>
      </c>
      <c r="I78" s="190">
        <f t="shared" si="30"/>
        <v>377</v>
      </c>
      <c r="J78" s="153">
        <f t="shared" si="23"/>
        <v>94</v>
      </c>
      <c r="K78" s="152">
        <f t="shared" si="31"/>
        <v>377</v>
      </c>
      <c r="L78" s="153">
        <f t="shared" si="24"/>
        <v>94</v>
      </c>
      <c r="M78" s="190">
        <f t="shared" si="32"/>
        <v>377</v>
      </c>
      <c r="N78" s="191">
        <f t="shared" si="25"/>
        <v>94</v>
      </c>
      <c r="O78" s="152">
        <f t="shared" si="33"/>
        <v>377</v>
      </c>
      <c r="P78" s="153">
        <f t="shared" si="34"/>
        <v>94</v>
      </c>
      <c r="Q78" s="152"/>
      <c r="R78" s="153"/>
      <c r="S78" s="155">
        <f t="shared" si="35"/>
        <v>377</v>
      </c>
      <c r="T78" s="194">
        <f t="shared" si="36"/>
        <v>94</v>
      </c>
      <c r="U78" s="190"/>
      <c r="V78" s="191"/>
      <c r="W78" s="154">
        <f t="shared" ref="W78:X79" si="43">G78</f>
        <v>377</v>
      </c>
      <c r="X78" s="187">
        <f t="shared" si="43"/>
        <v>94</v>
      </c>
      <c r="Y78" s="190"/>
      <c r="Z78" s="185"/>
      <c r="AA78" s="190">
        <f t="shared" si="37"/>
        <v>377</v>
      </c>
      <c r="AB78" s="191">
        <f t="shared" si="28"/>
        <v>94</v>
      </c>
      <c r="AC78" s="190">
        <f t="shared" si="38"/>
        <v>377</v>
      </c>
      <c r="AD78" s="191">
        <f t="shared" si="29"/>
        <v>94</v>
      </c>
    </row>
    <row r="79" spans="1:30" s="109" customFormat="1" x14ac:dyDescent="0.25">
      <c r="A79" s="165" t="s">
        <v>141</v>
      </c>
      <c r="B79" s="165" t="s">
        <v>142</v>
      </c>
      <c r="C79" s="162">
        <v>313</v>
      </c>
      <c r="D79" s="162" t="s">
        <v>22</v>
      </c>
      <c r="E79" s="162">
        <v>271</v>
      </c>
      <c r="F79" s="200" t="s">
        <v>22</v>
      </c>
      <c r="G79" s="190">
        <f>C79+E79</f>
        <v>584</v>
      </c>
      <c r="H79" s="191"/>
      <c r="I79" s="190">
        <f t="shared" si="30"/>
        <v>584</v>
      </c>
      <c r="J79" s="153"/>
      <c r="K79" s="152">
        <f t="shared" si="31"/>
        <v>584</v>
      </c>
      <c r="L79" s="153"/>
      <c r="M79" s="190">
        <f t="shared" si="32"/>
        <v>584</v>
      </c>
      <c r="N79" s="191"/>
      <c r="O79" s="152">
        <f t="shared" si="33"/>
        <v>584</v>
      </c>
      <c r="P79" s="153"/>
      <c r="Q79" s="152"/>
      <c r="R79" s="153"/>
      <c r="S79" s="155">
        <f t="shared" si="35"/>
        <v>584</v>
      </c>
      <c r="T79" s="194"/>
      <c r="U79" s="190"/>
      <c r="V79" s="191"/>
      <c r="W79" s="154">
        <f t="shared" si="43"/>
        <v>584</v>
      </c>
      <c r="X79" s="187"/>
      <c r="Y79" s="190">
        <f>G79</f>
        <v>584</v>
      </c>
      <c r="Z79" s="185"/>
      <c r="AA79" s="190">
        <f t="shared" si="37"/>
        <v>584</v>
      </c>
      <c r="AB79" s="191"/>
      <c r="AC79" s="190">
        <f t="shared" si="38"/>
        <v>584</v>
      </c>
      <c r="AD79" s="191"/>
    </row>
    <row r="80" spans="1:30" s="109" customFormat="1" x14ac:dyDescent="0.25">
      <c r="A80" s="161" t="s">
        <v>143</v>
      </c>
      <c r="B80" s="161" t="s">
        <v>144</v>
      </c>
      <c r="C80" s="162">
        <v>14090</v>
      </c>
      <c r="D80" s="162">
        <v>1000</v>
      </c>
      <c r="E80" s="162" t="s">
        <v>22</v>
      </c>
      <c r="F80" s="200" t="s">
        <v>22</v>
      </c>
      <c r="G80" s="190">
        <f t="shared" si="42"/>
        <v>14090</v>
      </c>
      <c r="H80" s="191">
        <f>D80</f>
        <v>1000</v>
      </c>
      <c r="I80" s="190">
        <f t="shared" si="30"/>
        <v>14090</v>
      </c>
      <c r="J80" s="153">
        <f t="shared" si="23"/>
        <v>1000</v>
      </c>
      <c r="K80" s="152">
        <f t="shared" si="31"/>
        <v>14090</v>
      </c>
      <c r="L80" s="153">
        <f t="shared" si="24"/>
        <v>1000</v>
      </c>
      <c r="M80" s="190">
        <f t="shared" si="32"/>
        <v>14090</v>
      </c>
      <c r="N80" s="191">
        <f t="shared" si="25"/>
        <v>1000</v>
      </c>
      <c r="O80" s="152"/>
      <c r="P80" s="153"/>
      <c r="Q80" s="152">
        <f t="shared" si="40"/>
        <v>14090</v>
      </c>
      <c r="R80" s="153">
        <f t="shared" si="26"/>
        <v>1000</v>
      </c>
      <c r="S80" s="155"/>
      <c r="T80" s="194"/>
      <c r="U80" s="190">
        <f t="shared" si="41"/>
        <v>14090</v>
      </c>
      <c r="V80" s="191">
        <f t="shared" si="27"/>
        <v>1000</v>
      </c>
      <c r="W80" s="154"/>
      <c r="X80" s="187"/>
      <c r="Y80" s="190"/>
      <c r="Z80" s="185"/>
      <c r="AA80" s="190">
        <f t="shared" si="37"/>
        <v>14090</v>
      </c>
      <c r="AB80" s="191">
        <f t="shared" si="28"/>
        <v>1000</v>
      </c>
      <c r="AC80" s="190">
        <f t="shared" si="38"/>
        <v>14090</v>
      </c>
      <c r="AD80" s="191">
        <f t="shared" si="29"/>
        <v>1000</v>
      </c>
    </row>
    <row r="81" spans="1:30" s="109" customFormat="1" x14ac:dyDescent="0.25">
      <c r="A81" s="164" t="s">
        <v>145</v>
      </c>
      <c r="B81" s="169" t="s">
        <v>146</v>
      </c>
      <c r="C81" s="162">
        <v>300</v>
      </c>
      <c r="D81" s="162" t="s">
        <v>22</v>
      </c>
      <c r="E81" s="162" t="s">
        <v>22</v>
      </c>
      <c r="F81" s="200" t="s">
        <v>22</v>
      </c>
      <c r="G81" s="190">
        <f t="shared" si="42"/>
        <v>300</v>
      </c>
      <c r="H81" s="213"/>
      <c r="I81" s="190">
        <f t="shared" si="30"/>
        <v>300</v>
      </c>
      <c r="J81" s="153"/>
      <c r="K81" s="152">
        <f t="shared" si="31"/>
        <v>300</v>
      </c>
      <c r="L81" s="153"/>
      <c r="M81" s="190">
        <f t="shared" si="32"/>
        <v>300</v>
      </c>
      <c r="N81" s="191"/>
      <c r="O81" s="152"/>
      <c r="P81" s="153"/>
      <c r="Q81" s="152">
        <f t="shared" si="40"/>
        <v>300</v>
      </c>
      <c r="R81" s="153"/>
      <c r="S81" s="155"/>
      <c r="T81" s="194"/>
      <c r="U81" s="190">
        <f t="shared" si="41"/>
        <v>300</v>
      </c>
      <c r="V81" s="191"/>
      <c r="W81" s="154"/>
      <c r="X81" s="187"/>
      <c r="Y81" s="190"/>
      <c r="Z81" s="185"/>
      <c r="AA81" s="190">
        <f t="shared" si="37"/>
        <v>300</v>
      </c>
      <c r="AB81" s="191"/>
      <c r="AC81" s="190">
        <f t="shared" si="38"/>
        <v>300</v>
      </c>
      <c r="AD81" s="191"/>
    </row>
    <row r="82" spans="1:30" s="109" customFormat="1" x14ac:dyDescent="0.25">
      <c r="A82" s="161" t="s">
        <v>147</v>
      </c>
      <c r="B82" s="161" t="s">
        <v>148</v>
      </c>
      <c r="C82" s="162" t="s">
        <v>22</v>
      </c>
      <c r="D82" s="162" t="s">
        <v>22</v>
      </c>
      <c r="E82" s="162" t="s">
        <v>22</v>
      </c>
      <c r="F82" s="200">
        <v>24</v>
      </c>
      <c r="G82" s="190"/>
      <c r="H82" s="191">
        <f>F82</f>
        <v>24</v>
      </c>
      <c r="I82" s="190"/>
      <c r="J82" s="153">
        <f t="shared" si="23"/>
        <v>24</v>
      </c>
      <c r="K82" s="152"/>
      <c r="L82" s="153">
        <f t="shared" si="24"/>
        <v>24</v>
      </c>
      <c r="M82" s="190"/>
      <c r="N82" s="191">
        <f t="shared" si="25"/>
        <v>24</v>
      </c>
      <c r="O82" s="152"/>
      <c r="P82" s="153">
        <f t="shared" si="34"/>
        <v>24</v>
      </c>
      <c r="Q82" s="152"/>
      <c r="R82" s="153"/>
      <c r="S82" s="155"/>
      <c r="T82" s="194">
        <f t="shared" si="36"/>
        <v>24</v>
      </c>
      <c r="U82" s="190"/>
      <c r="V82" s="191"/>
      <c r="W82" s="154"/>
      <c r="X82" s="187">
        <f>H82</f>
        <v>24</v>
      </c>
      <c r="Y82" s="190"/>
      <c r="Z82" s="185">
        <f>H82</f>
        <v>24</v>
      </c>
      <c r="AA82" s="190"/>
      <c r="AB82" s="191">
        <f t="shared" si="28"/>
        <v>24</v>
      </c>
      <c r="AC82" s="190"/>
      <c r="AD82" s="191">
        <f t="shared" si="29"/>
        <v>24</v>
      </c>
    </row>
    <row r="83" spans="1:30" s="109" customFormat="1" x14ac:dyDescent="0.25">
      <c r="A83" s="161" t="s">
        <v>149</v>
      </c>
      <c r="B83" s="161" t="s">
        <v>150</v>
      </c>
      <c r="C83" s="162">
        <v>207</v>
      </c>
      <c r="D83" s="162" t="s">
        <v>22</v>
      </c>
      <c r="E83" s="162" t="s">
        <v>22</v>
      </c>
      <c r="F83" s="200" t="s">
        <v>22</v>
      </c>
      <c r="G83" s="190">
        <f>C83</f>
        <v>207</v>
      </c>
      <c r="H83" s="191"/>
      <c r="I83" s="190">
        <f t="shared" si="30"/>
        <v>207</v>
      </c>
      <c r="J83" s="153"/>
      <c r="K83" s="152">
        <f t="shared" si="31"/>
        <v>207</v>
      </c>
      <c r="L83" s="153"/>
      <c r="M83" s="190">
        <f t="shared" si="32"/>
        <v>207</v>
      </c>
      <c r="N83" s="191"/>
      <c r="O83" s="152"/>
      <c r="P83" s="153"/>
      <c r="Q83" s="152">
        <f t="shared" si="40"/>
        <v>207</v>
      </c>
      <c r="R83" s="153"/>
      <c r="S83" s="155"/>
      <c r="T83" s="194"/>
      <c r="U83" s="190"/>
      <c r="V83" s="191"/>
      <c r="W83" s="154">
        <f t="shared" ref="W83:X84" si="44">G83</f>
        <v>207</v>
      </c>
      <c r="X83" s="187"/>
      <c r="Y83" s="190"/>
      <c r="Z83" s="185"/>
      <c r="AA83" s="190">
        <f t="shared" si="37"/>
        <v>207</v>
      </c>
      <c r="AB83" s="191"/>
      <c r="AC83" s="190">
        <f t="shared" si="38"/>
        <v>207</v>
      </c>
      <c r="AD83" s="191"/>
    </row>
    <row r="84" spans="1:30" s="109" customFormat="1" x14ac:dyDescent="0.25">
      <c r="A84" s="171" t="s">
        <v>151</v>
      </c>
      <c r="B84" s="171" t="s">
        <v>152</v>
      </c>
      <c r="C84" s="162" t="s">
        <v>22</v>
      </c>
      <c r="D84" s="162">
        <v>111</v>
      </c>
      <c r="E84" s="162" t="s">
        <v>22</v>
      </c>
      <c r="F84" s="200">
        <v>48</v>
      </c>
      <c r="G84" s="190"/>
      <c r="H84" s="191">
        <f>D84+F84</f>
        <v>159</v>
      </c>
      <c r="I84" s="190"/>
      <c r="J84" s="153">
        <f t="shared" si="23"/>
        <v>159</v>
      </c>
      <c r="K84" s="152"/>
      <c r="L84" s="153">
        <f t="shared" si="24"/>
        <v>159</v>
      </c>
      <c r="M84" s="190"/>
      <c r="N84" s="191">
        <f t="shared" si="25"/>
        <v>159</v>
      </c>
      <c r="O84" s="152"/>
      <c r="P84" s="153"/>
      <c r="Q84" s="152"/>
      <c r="R84" s="153">
        <f t="shared" si="26"/>
        <v>159</v>
      </c>
      <c r="S84" s="155"/>
      <c r="T84" s="194"/>
      <c r="U84" s="190"/>
      <c r="V84" s="191"/>
      <c r="W84" s="154"/>
      <c r="X84" s="187">
        <f t="shared" si="44"/>
        <v>159</v>
      </c>
      <c r="Y84" s="190"/>
      <c r="Z84" s="185"/>
      <c r="AA84" s="190"/>
      <c r="AB84" s="191">
        <f t="shared" si="28"/>
        <v>159</v>
      </c>
      <c r="AC84" s="190"/>
      <c r="AD84" s="191">
        <f t="shared" si="29"/>
        <v>159</v>
      </c>
    </row>
    <row r="85" spans="1:30" s="109" customFormat="1" x14ac:dyDescent="0.25">
      <c r="A85" s="161" t="s">
        <v>153</v>
      </c>
      <c r="B85" s="161" t="s">
        <v>154</v>
      </c>
      <c r="C85" s="162">
        <v>23680</v>
      </c>
      <c r="D85" s="162" t="s">
        <v>22</v>
      </c>
      <c r="E85" s="162">
        <v>100</v>
      </c>
      <c r="F85" s="200" t="s">
        <v>22</v>
      </c>
      <c r="G85" s="190">
        <f>C85+E85</f>
        <v>23780</v>
      </c>
      <c r="H85" s="191"/>
      <c r="I85" s="190">
        <f t="shared" si="30"/>
        <v>23780</v>
      </c>
      <c r="J85" s="153"/>
      <c r="K85" s="152">
        <f t="shared" si="31"/>
        <v>23780</v>
      </c>
      <c r="L85" s="153"/>
      <c r="M85" s="190">
        <f t="shared" si="32"/>
        <v>23780</v>
      </c>
      <c r="N85" s="191"/>
      <c r="O85" s="152">
        <f t="shared" si="33"/>
        <v>23780</v>
      </c>
      <c r="P85" s="153"/>
      <c r="Q85" s="152"/>
      <c r="R85" s="153"/>
      <c r="S85" s="155">
        <f t="shared" si="35"/>
        <v>23780</v>
      </c>
      <c r="T85" s="194">
        <f t="shared" si="36"/>
        <v>0</v>
      </c>
      <c r="U85" s="190">
        <f>S85</f>
        <v>23780</v>
      </c>
      <c r="V85" s="191"/>
      <c r="W85" s="154"/>
      <c r="X85" s="187"/>
      <c r="Y85" s="190">
        <f>G85</f>
        <v>23780</v>
      </c>
      <c r="Z85" s="185"/>
      <c r="AA85" s="190">
        <f t="shared" si="37"/>
        <v>23780</v>
      </c>
      <c r="AB85" s="191"/>
      <c r="AC85" s="190">
        <f t="shared" si="38"/>
        <v>23780</v>
      </c>
      <c r="AD85" s="191"/>
    </row>
    <row r="86" spans="1:30" s="109" customFormat="1" x14ac:dyDescent="0.25">
      <c r="A86" s="172" t="s">
        <v>155</v>
      </c>
      <c r="B86" s="172" t="s">
        <v>156</v>
      </c>
      <c r="C86" s="162">
        <v>541</v>
      </c>
      <c r="D86" s="162" t="s">
        <v>22</v>
      </c>
      <c r="E86" s="162" t="s">
        <v>22</v>
      </c>
      <c r="F86" s="200" t="s">
        <v>22</v>
      </c>
      <c r="G86" s="190">
        <f>C86</f>
        <v>541</v>
      </c>
      <c r="H86" s="191"/>
      <c r="I86" s="190">
        <f t="shared" si="30"/>
        <v>541</v>
      </c>
      <c r="J86" s="153"/>
      <c r="K86" s="152">
        <f t="shared" si="31"/>
        <v>541</v>
      </c>
      <c r="L86" s="153"/>
      <c r="M86" s="190">
        <f t="shared" si="32"/>
        <v>541</v>
      </c>
      <c r="N86" s="191"/>
      <c r="O86" s="152">
        <f t="shared" si="33"/>
        <v>541</v>
      </c>
      <c r="P86" s="153"/>
      <c r="Q86" s="152"/>
      <c r="R86" s="153"/>
      <c r="S86" s="155">
        <f t="shared" si="35"/>
        <v>541</v>
      </c>
      <c r="T86" s="194">
        <f t="shared" si="36"/>
        <v>0</v>
      </c>
      <c r="U86" s="190"/>
      <c r="V86" s="191"/>
      <c r="W86" s="154">
        <f>G86</f>
        <v>541</v>
      </c>
      <c r="X86" s="187"/>
      <c r="Y86" s="190"/>
      <c r="Z86" s="185"/>
      <c r="AA86" s="190">
        <f t="shared" si="37"/>
        <v>541</v>
      </c>
      <c r="AB86" s="191"/>
      <c r="AC86" s="190">
        <f t="shared" si="38"/>
        <v>541</v>
      </c>
      <c r="AD86" s="191"/>
    </row>
    <row r="87" spans="1:30" s="182" customFormat="1" x14ac:dyDescent="0.25">
      <c r="A87" s="363" t="s">
        <v>157</v>
      </c>
      <c r="B87" s="363"/>
      <c r="C87" s="361" t="s">
        <v>14</v>
      </c>
      <c r="D87" s="361"/>
      <c r="E87" s="361" t="s">
        <v>15</v>
      </c>
      <c r="F87" s="362"/>
      <c r="G87" s="192"/>
      <c r="H87" s="193"/>
      <c r="I87" s="192"/>
      <c r="J87" s="198"/>
      <c r="K87" s="197"/>
      <c r="L87" s="198"/>
      <c r="M87" s="192"/>
      <c r="N87" s="193"/>
      <c r="O87" s="197"/>
      <c r="P87" s="198"/>
      <c r="Q87" s="197"/>
      <c r="R87" s="198"/>
      <c r="S87" s="195"/>
      <c r="T87" s="196"/>
      <c r="U87" s="192"/>
      <c r="V87" s="193"/>
      <c r="W87" s="188"/>
      <c r="X87" s="189"/>
      <c r="Y87" s="192"/>
      <c r="Z87" s="186"/>
      <c r="AA87" s="192"/>
      <c r="AB87" s="193"/>
      <c r="AC87" s="192"/>
      <c r="AD87" s="193"/>
    </row>
    <row r="88" spans="1:30" s="182" customFormat="1" x14ac:dyDescent="0.25">
      <c r="A88" s="363"/>
      <c r="B88" s="363"/>
      <c r="C88" s="361"/>
      <c r="D88" s="361"/>
      <c r="E88" s="361"/>
      <c r="F88" s="362"/>
      <c r="G88" s="192"/>
      <c r="H88" s="193"/>
      <c r="I88" s="192"/>
      <c r="J88" s="198"/>
      <c r="K88" s="197"/>
      <c r="L88" s="198"/>
      <c r="M88" s="192"/>
      <c r="N88" s="193"/>
      <c r="O88" s="197"/>
      <c r="P88" s="198"/>
      <c r="Q88" s="197"/>
      <c r="R88" s="198"/>
      <c r="S88" s="195"/>
      <c r="T88" s="196"/>
      <c r="U88" s="192"/>
      <c r="V88" s="193"/>
      <c r="W88" s="188"/>
      <c r="X88" s="189"/>
      <c r="Y88" s="192"/>
      <c r="Z88" s="186"/>
      <c r="AA88" s="192"/>
      <c r="AB88" s="193"/>
      <c r="AC88" s="192"/>
      <c r="AD88" s="193"/>
    </row>
    <row r="89" spans="1:30" s="182" customFormat="1" x14ac:dyDescent="0.25">
      <c r="A89" s="354" t="s">
        <v>17</v>
      </c>
      <c r="B89" s="354"/>
      <c r="C89" s="183" t="s">
        <v>18</v>
      </c>
      <c r="D89" s="183" t="s">
        <v>19</v>
      </c>
      <c r="E89" s="183" t="s">
        <v>18</v>
      </c>
      <c r="F89" s="201" t="s">
        <v>19</v>
      </c>
      <c r="G89" s="192"/>
      <c r="H89" s="193"/>
      <c r="I89" s="192"/>
      <c r="J89" s="198"/>
      <c r="K89" s="197"/>
      <c r="L89" s="198"/>
      <c r="M89" s="192"/>
      <c r="N89" s="193"/>
      <c r="O89" s="197"/>
      <c r="P89" s="198"/>
      <c r="Q89" s="197"/>
      <c r="R89" s="198"/>
      <c r="S89" s="195"/>
      <c r="T89" s="196"/>
      <c r="U89" s="192"/>
      <c r="V89" s="193"/>
      <c r="W89" s="188"/>
      <c r="X89" s="189"/>
      <c r="Y89" s="192"/>
      <c r="Z89" s="186"/>
      <c r="AA89" s="192"/>
      <c r="AB89" s="193"/>
      <c r="AC89" s="192"/>
      <c r="AD89" s="193"/>
    </row>
    <row r="90" spans="1:30" s="109" customFormat="1" x14ac:dyDescent="0.25">
      <c r="A90" s="161" t="s">
        <v>158</v>
      </c>
      <c r="B90" s="161" t="s">
        <v>159</v>
      </c>
      <c r="C90" s="162">
        <v>15042</v>
      </c>
      <c r="D90" s="162" t="s">
        <v>22</v>
      </c>
      <c r="E90" s="162">
        <v>3547</v>
      </c>
      <c r="F90" s="200">
        <v>26</v>
      </c>
      <c r="G90" s="190">
        <f>C90+E90</f>
        <v>18589</v>
      </c>
      <c r="H90" s="191">
        <f>F90</f>
        <v>26</v>
      </c>
      <c r="I90" s="190">
        <f t="shared" si="30"/>
        <v>18589</v>
      </c>
      <c r="J90" s="153">
        <f t="shared" si="23"/>
        <v>26</v>
      </c>
      <c r="K90" s="152">
        <f t="shared" si="31"/>
        <v>18589</v>
      </c>
      <c r="L90" s="153">
        <f t="shared" si="24"/>
        <v>26</v>
      </c>
      <c r="M90" s="190">
        <f t="shared" si="32"/>
        <v>18589</v>
      </c>
      <c r="N90" s="191">
        <f t="shared" si="25"/>
        <v>26</v>
      </c>
      <c r="O90" s="152"/>
      <c r="P90" s="153"/>
      <c r="Q90" s="152">
        <f t="shared" si="40"/>
        <v>18589</v>
      </c>
      <c r="R90" s="153">
        <f t="shared" si="26"/>
        <v>26</v>
      </c>
      <c r="S90" s="155"/>
      <c r="T90" s="194"/>
      <c r="U90" s="190">
        <f t="shared" si="41"/>
        <v>18589</v>
      </c>
      <c r="V90" s="191">
        <f t="shared" si="27"/>
        <v>26</v>
      </c>
      <c r="W90" s="154"/>
      <c r="X90" s="187"/>
      <c r="Y90" s="190">
        <f>G90</f>
        <v>18589</v>
      </c>
      <c r="Z90" s="185">
        <f>H90</f>
        <v>26</v>
      </c>
      <c r="AA90" s="190">
        <f t="shared" si="37"/>
        <v>18589</v>
      </c>
      <c r="AB90" s="191">
        <f t="shared" si="28"/>
        <v>26</v>
      </c>
      <c r="AC90" s="190">
        <f t="shared" si="38"/>
        <v>18589</v>
      </c>
      <c r="AD90" s="191">
        <f t="shared" si="29"/>
        <v>26</v>
      </c>
    </row>
    <row r="91" spans="1:30" s="109" customFormat="1" x14ac:dyDescent="0.25">
      <c r="A91" s="172" t="s">
        <v>160</v>
      </c>
      <c r="B91" s="172" t="s">
        <v>161</v>
      </c>
      <c r="C91" s="162">
        <v>17604</v>
      </c>
      <c r="D91" s="162" t="s">
        <v>22</v>
      </c>
      <c r="E91" s="162" t="s">
        <v>22</v>
      </c>
      <c r="F91" s="200">
        <v>650</v>
      </c>
      <c r="G91" s="190">
        <f>C91</f>
        <v>17604</v>
      </c>
      <c r="H91" s="191">
        <f>F91</f>
        <v>650</v>
      </c>
      <c r="I91" s="190">
        <f t="shared" si="30"/>
        <v>17604</v>
      </c>
      <c r="J91" s="153">
        <f t="shared" si="23"/>
        <v>650</v>
      </c>
      <c r="K91" s="152">
        <f t="shared" si="31"/>
        <v>17604</v>
      </c>
      <c r="L91" s="153">
        <f t="shared" si="24"/>
        <v>650</v>
      </c>
      <c r="M91" s="190">
        <f t="shared" si="32"/>
        <v>17604</v>
      </c>
      <c r="N91" s="191">
        <f t="shared" si="25"/>
        <v>650</v>
      </c>
      <c r="O91" s="152"/>
      <c r="P91" s="153"/>
      <c r="Q91" s="152">
        <f t="shared" si="40"/>
        <v>17604</v>
      </c>
      <c r="R91" s="153">
        <f t="shared" si="26"/>
        <v>650</v>
      </c>
      <c r="S91" s="155"/>
      <c r="T91" s="194"/>
      <c r="U91" s="190">
        <f t="shared" si="41"/>
        <v>17604</v>
      </c>
      <c r="V91" s="191">
        <f t="shared" si="27"/>
        <v>650</v>
      </c>
      <c r="W91" s="154"/>
      <c r="X91" s="187"/>
      <c r="Y91" s="190">
        <f t="shared" ref="Y91:Z92" si="45">G91</f>
        <v>17604</v>
      </c>
      <c r="Z91" s="185">
        <f t="shared" si="45"/>
        <v>650</v>
      </c>
      <c r="AA91" s="190">
        <f t="shared" si="37"/>
        <v>17604</v>
      </c>
      <c r="AB91" s="191">
        <f t="shared" si="28"/>
        <v>650</v>
      </c>
      <c r="AC91" s="190">
        <f t="shared" si="38"/>
        <v>17604</v>
      </c>
      <c r="AD91" s="191">
        <f t="shared" si="29"/>
        <v>650</v>
      </c>
    </row>
    <row r="92" spans="1:30" s="109" customFormat="1" x14ac:dyDescent="0.25">
      <c r="A92" s="161" t="s">
        <v>162</v>
      </c>
      <c r="B92" s="161" t="s">
        <v>163</v>
      </c>
      <c r="C92" s="162">
        <v>12547</v>
      </c>
      <c r="D92" s="162" t="s">
        <v>22</v>
      </c>
      <c r="E92" s="162" t="s">
        <v>22</v>
      </c>
      <c r="F92" s="200" t="s">
        <v>22</v>
      </c>
      <c r="G92" s="214">
        <f>C92</f>
        <v>12547</v>
      </c>
      <c r="H92" s="215"/>
      <c r="I92" s="190">
        <f t="shared" si="30"/>
        <v>12547</v>
      </c>
      <c r="J92" s="153"/>
      <c r="K92" s="152">
        <f t="shared" si="31"/>
        <v>12547</v>
      </c>
      <c r="L92" s="153"/>
      <c r="M92" s="190">
        <f t="shared" si="32"/>
        <v>12547</v>
      </c>
      <c r="N92" s="191">
        <f t="shared" si="25"/>
        <v>0</v>
      </c>
      <c r="O92" s="152"/>
      <c r="P92" s="153"/>
      <c r="Q92" s="152">
        <f t="shared" si="40"/>
        <v>12547</v>
      </c>
      <c r="R92" s="153"/>
      <c r="S92" s="155"/>
      <c r="T92" s="194"/>
      <c r="U92" s="190">
        <f t="shared" si="41"/>
        <v>12547</v>
      </c>
      <c r="V92" s="191"/>
      <c r="W92" s="154"/>
      <c r="X92" s="187"/>
      <c r="Y92" s="190">
        <f t="shared" si="45"/>
        <v>12547</v>
      </c>
      <c r="Z92" s="185"/>
      <c r="AA92" s="190">
        <f t="shared" si="37"/>
        <v>12547</v>
      </c>
      <c r="AB92" s="191"/>
      <c r="AC92" s="190">
        <f t="shared" si="38"/>
        <v>12547</v>
      </c>
      <c r="AD92" s="191"/>
    </row>
    <row r="93" spans="1:30" s="109" customFormat="1" x14ac:dyDescent="0.25">
      <c r="A93" s="161" t="s">
        <v>164</v>
      </c>
      <c r="B93" s="166" t="s">
        <v>165</v>
      </c>
      <c r="C93" s="162">
        <v>706</v>
      </c>
      <c r="D93" s="162" t="s">
        <v>22</v>
      </c>
      <c r="E93" s="162" t="s">
        <v>22</v>
      </c>
      <c r="F93" s="200">
        <v>300</v>
      </c>
      <c r="G93" s="214">
        <f t="shared" ref="G93:G98" si="46">C93</f>
        <v>706</v>
      </c>
      <c r="H93" s="191">
        <f>F93</f>
        <v>300</v>
      </c>
      <c r="I93" s="190">
        <f t="shared" si="30"/>
        <v>706</v>
      </c>
      <c r="J93" s="153">
        <f t="shared" si="23"/>
        <v>300</v>
      </c>
      <c r="K93" s="152">
        <f t="shared" si="31"/>
        <v>706</v>
      </c>
      <c r="L93" s="153">
        <f t="shared" si="24"/>
        <v>300</v>
      </c>
      <c r="M93" s="190">
        <f t="shared" si="32"/>
        <v>706</v>
      </c>
      <c r="N93" s="191">
        <f t="shared" si="25"/>
        <v>300</v>
      </c>
      <c r="O93" s="152">
        <f t="shared" si="33"/>
        <v>706</v>
      </c>
      <c r="P93" s="153">
        <f t="shared" si="34"/>
        <v>300</v>
      </c>
      <c r="Q93" s="152"/>
      <c r="R93" s="153"/>
      <c r="S93" s="155">
        <f t="shared" si="35"/>
        <v>706</v>
      </c>
      <c r="T93" s="194">
        <f t="shared" si="36"/>
        <v>300</v>
      </c>
      <c r="U93" s="190"/>
      <c r="V93" s="191"/>
      <c r="W93" s="154">
        <f>G93</f>
        <v>706</v>
      </c>
      <c r="X93" s="187">
        <f>H93</f>
        <v>300</v>
      </c>
      <c r="Y93" s="190"/>
      <c r="Z93" s="185"/>
      <c r="AA93" s="190">
        <f t="shared" si="37"/>
        <v>706</v>
      </c>
      <c r="AB93" s="191">
        <f t="shared" si="28"/>
        <v>300</v>
      </c>
      <c r="AC93" s="190">
        <f t="shared" si="38"/>
        <v>706</v>
      </c>
      <c r="AD93" s="191">
        <f t="shared" si="29"/>
        <v>300</v>
      </c>
    </row>
    <row r="94" spans="1:30" s="109" customFormat="1" x14ac:dyDescent="0.25">
      <c r="A94" s="161" t="s">
        <v>166</v>
      </c>
      <c r="B94" s="161" t="s">
        <v>167</v>
      </c>
      <c r="C94" s="162">
        <v>34000</v>
      </c>
      <c r="D94" s="162" t="s">
        <v>22</v>
      </c>
      <c r="E94" s="162" t="s">
        <v>22</v>
      </c>
      <c r="F94" s="200" t="s">
        <v>22</v>
      </c>
      <c r="G94" s="214">
        <f t="shared" si="46"/>
        <v>34000</v>
      </c>
      <c r="H94" s="191"/>
      <c r="I94" s="190">
        <f t="shared" si="30"/>
        <v>34000</v>
      </c>
      <c r="J94" s="153"/>
      <c r="K94" s="152">
        <f t="shared" si="31"/>
        <v>34000</v>
      </c>
      <c r="L94" s="153"/>
      <c r="M94" s="190">
        <f t="shared" si="32"/>
        <v>34000</v>
      </c>
      <c r="N94" s="191">
        <f t="shared" si="25"/>
        <v>0</v>
      </c>
      <c r="O94" s="152"/>
      <c r="P94" s="153"/>
      <c r="Q94" s="152">
        <f t="shared" si="40"/>
        <v>34000</v>
      </c>
      <c r="R94" s="153"/>
      <c r="S94" s="155"/>
      <c r="T94" s="194"/>
      <c r="U94" s="190">
        <f t="shared" si="41"/>
        <v>34000</v>
      </c>
      <c r="V94" s="191"/>
      <c r="W94" s="154"/>
      <c r="X94" s="187"/>
      <c r="Y94" s="190">
        <f>G94</f>
        <v>34000</v>
      </c>
      <c r="Z94" s="185"/>
      <c r="AA94" s="190">
        <f t="shared" si="37"/>
        <v>34000</v>
      </c>
      <c r="AB94" s="191"/>
      <c r="AC94" s="190">
        <f t="shared" si="38"/>
        <v>34000</v>
      </c>
      <c r="AD94" s="191"/>
    </row>
    <row r="95" spans="1:30" s="109" customFormat="1" x14ac:dyDescent="0.25">
      <c r="A95" s="161" t="s">
        <v>168</v>
      </c>
      <c r="B95" s="165" t="s">
        <v>169</v>
      </c>
      <c r="C95" s="162">
        <v>24700</v>
      </c>
      <c r="D95" s="162" t="s">
        <v>22</v>
      </c>
      <c r="E95" s="162" t="s">
        <v>22</v>
      </c>
      <c r="F95" s="200" t="s">
        <v>22</v>
      </c>
      <c r="G95" s="214">
        <f t="shared" si="46"/>
        <v>24700</v>
      </c>
      <c r="H95" s="191"/>
      <c r="I95" s="190">
        <f t="shared" si="30"/>
        <v>24700</v>
      </c>
      <c r="J95" s="153"/>
      <c r="K95" s="152">
        <f t="shared" si="31"/>
        <v>24700</v>
      </c>
      <c r="L95" s="153"/>
      <c r="M95" s="190">
        <f t="shared" si="32"/>
        <v>24700</v>
      </c>
      <c r="N95" s="191">
        <f t="shared" si="25"/>
        <v>0</v>
      </c>
      <c r="O95" s="152">
        <f t="shared" si="33"/>
        <v>24700</v>
      </c>
      <c r="P95" s="153">
        <f t="shared" si="34"/>
        <v>0</v>
      </c>
      <c r="Q95" s="152"/>
      <c r="R95" s="153"/>
      <c r="S95" s="155">
        <f t="shared" si="35"/>
        <v>24700</v>
      </c>
      <c r="T95" s="194"/>
      <c r="U95" s="190"/>
      <c r="V95" s="191"/>
      <c r="W95" s="154">
        <f>G95</f>
        <v>24700</v>
      </c>
      <c r="X95" s="187"/>
      <c r="Y95" s="190">
        <f t="shared" ref="Y95:Z98" si="47">G95</f>
        <v>24700</v>
      </c>
      <c r="Z95" s="185"/>
      <c r="AA95" s="190">
        <f t="shared" si="37"/>
        <v>24700</v>
      </c>
      <c r="AB95" s="191"/>
      <c r="AC95" s="190">
        <f t="shared" si="38"/>
        <v>24700</v>
      </c>
      <c r="AD95" s="191"/>
    </row>
    <row r="96" spans="1:30" s="109" customFormat="1" x14ac:dyDescent="0.25">
      <c r="A96" s="161" t="s">
        <v>170</v>
      </c>
      <c r="B96" s="161" t="s">
        <v>171</v>
      </c>
      <c r="C96" s="162">
        <v>5409</v>
      </c>
      <c r="D96" s="162" t="s">
        <v>22</v>
      </c>
      <c r="E96" s="162" t="s">
        <v>22</v>
      </c>
      <c r="F96" s="200" t="s">
        <v>22</v>
      </c>
      <c r="G96" s="214">
        <f t="shared" si="46"/>
        <v>5409</v>
      </c>
      <c r="H96" s="191"/>
      <c r="I96" s="190">
        <f t="shared" si="30"/>
        <v>5409</v>
      </c>
      <c r="J96" s="153"/>
      <c r="K96" s="152">
        <f t="shared" si="31"/>
        <v>5409</v>
      </c>
      <c r="L96" s="153"/>
      <c r="M96" s="190">
        <f t="shared" si="32"/>
        <v>5409</v>
      </c>
      <c r="N96" s="191">
        <f t="shared" si="25"/>
        <v>0</v>
      </c>
      <c r="O96" s="152">
        <f t="shared" si="33"/>
        <v>5409</v>
      </c>
      <c r="P96" s="153">
        <f t="shared" si="34"/>
        <v>0</v>
      </c>
      <c r="Q96" s="152"/>
      <c r="R96" s="153"/>
      <c r="S96" s="155">
        <f t="shared" si="35"/>
        <v>5409</v>
      </c>
      <c r="T96" s="194"/>
      <c r="U96" s="190"/>
      <c r="V96" s="191"/>
      <c r="W96" s="154">
        <f t="shared" ref="W96:X99" si="48">G96</f>
        <v>5409</v>
      </c>
      <c r="X96" s="187"/>
      <c r="Y96" s="190">
        <f t="shared" si="47"/>
        <v>5409</v>
      </c>
      <c r="Z96" s="185"/>
      <c r="AA96" s="190">
        <f t="shared" si="37"/>
        <v>5409</v>
      </c>
      <c r="AB96" s="191"/>
      <c r="AC96" s="190">
        <f t="shared" si="38"/>
        <v>5409</v>
      </c>
      <c r="AD96" s="191"/>
    </row>
    <row r="97" spans="1:30" s="109" customFormat="1" x14ac:dyDescent="0.25">
      <c r="A97" s="164" t="s">
        <v>172</v>
      </c>
      <c r="B97" s="164" t="s">
        <v>173</v>
      </c>
      <c r="C97" s="162">
        <v>35588</v>
      </c>
      <c r="D97" s="162" t="s">
        <v>22</v>
      </c>
      <c r="E97" s="162" t="s">
        <v>22</v>
      </c>
      <c r="F97" s="200" t="s">
        <v>22</v>
      </c>
      <c r="G97" s="214">
        <f t="shared" si="46"/>
        <v>35588</v>
      </c>
      <c r="H97" s="191"/>
      <c r="I97" s="190">
        <f t="shared" si="30"/>
        <v>35588</v>
      </c>
      <c r="J97" s="153"/>
      <c r="K97" s="152">
        <f t="shared" si="31"/>
        <v>35588</v>
      </c>
      <c r="L97" s="153"/>
      <c r="M97" s="190">
        <f t="shared" si="32"/>
        <v>35588</v>
      </c>
      <c r="N97" s="191">
        <f t="shared" si="25"/>
        <v>0</v>
      </c>
      <c r="O97" s="152">
        <f t="shared" si="33"/>
        <v>35588</v>
      </c>
      <c r="P97" s="153">
        <f t="shared" si="34"/>
        <v>0</v>
      </c>
      <c r="Q97" s="152"/>
      <c r="R97" s="153"/>
      <c r="S97" s="155">
        <f t="shared" si="35"/>
        <v>35588</v>
      </c>
      <c r="T97" s="194"/>
      <c r="U97" s="190"/>
      <c r="V97" s="191"/>
      <c r="W97" s="154">
        <f t="shared" si="48"/>
        <v>35588</v>
      </c>
      <c r="X97" s="187"/>
      <c r="Y97" s="190">
        <f t="shared" si="47"/>
        <v>35588</v>
      </c>
      <c r="Z97" s="185"/>
      <c r="AA97" s="190">
        <f t="shared" si="37"/>
        <v>35588</v>
      </c>
      <c r="AB97" s="191"/>
      <c r="AC97" s="190">
        <f t="shared" si="38"/>
        <v>35588</v>
      </c>
      <c r="AD97" s="191"/>
    </row>
    <row r="98" spans="1:30" s="109" customFormat="1" x14ac:dyDescent="0.25">
      <c r="A98" s="161" t="s">
        <v>174</v>
      </c>
      <c r="B98" s="161" t="s">
        <v>175</v>
      </c>
      <c r="C98" s="173">
        <v>34240</v>
      </c>
      <c r="D98" s="173" t="s">
        <v>22</v>
      </c>
      <c r="E98" s="162" t="s">
        <v>22</v>
      </c>
      <c r="F98" s="203">
        <v>933</v>
      </c>
      <c r="G98" s="214">
        <f t="shared" si="46"/>
        <v>34240</v>
      </c>
      <c r="H98" s="191">
        <f>F98</f>
        <v>933</v>
      </c>
      <c r="I98" s="190">
        <f t="shared" si="30"/>
        <v>34240</v>
      </c>
      <c r="J98" s="153">
        <f t="shared" si="23"/>
        <v>933</v>
      </c>
      <c r="K98" s="152">
        <f t="shared" si="31"/>
        <v>34240</v>
      </c>
      <c r="L98" s="153">
        <f t="shared" si="24"/>
        <v>933</v>
      </c>
      <c r="M98" s="190">
        <f t="shared" si="32"/>
        <v>34240</v>
      </c>
      <c r="N98" s="191">
        <f t="shared" si="25"/>
        <v>933</v>
      </c>
      <c r="O98" s="152">
        <f t="shared" si="33"/>
        <v>34240</v>
      </c>
      <c r="P98" s="153">
        <f t="shared" si="34"/>
        <v>933</v>
      </c>
      <c r="Q98" s="152"/>
      <c r="R98" s="153"/>
      <c r="S98" s="155">
        <f t="shared" si="35"/>
        <v>34240</v>
      </c>
      <c r="T98" s="194">
        <f t="shared" si="36"/>
        <v>933</v>
      </c>
      <c r="U98" s="190"/>
      <c r="V98" s="191"/>
      <c r="W98" s="154">
        <f t="shared" si="48"/>
        <v>34240</v>
      </c>
      <c r="X98" s="187">
        <f t="shared" si="48"/>
        <v>933</v>
      </c>
      <c r="Y98" s="190">
        <f t="shared" si="47"/>
        <v>34240</v>
      </c>
      <c r="Z98" s="185">
        <f t="shared" si="47"/>
        <v>933</v>
      </c>
      <c r="AA98" s="190">
        <f t="shared" si="37"/>
        <v>34240</v>
      </c>
      <c r="AB98" s="191">
        <f t="shared" si="28"/>
        <v>933</v>
      </c>
      <c r="AC98" s="190">
        <f t="shared" si="38"/>
        <v>34240</v>
      </c>
      <c r="AD98" s="191">
        <f t="shared" si="29"/>
        <v>933</v>
      </c>
    </row>
    <row r="99" spans="1:30" s="109" customFormat="1" x14ac:dyDescent="0.25">
      <c r="A99" s="171" t="s">
        <v>151</v>
      </c>
      <c r="B99" s="171" t="s">
        <v>176</v>
      </c>
      <c r="C99" s="162" t="s">
        <v>22</v>
      </c>
      <c r="D99" s="162">
        <v>1955</v>
      </c>
      <c r="E99" s="162" t="s">
        <v>22</v>
      </c>
      <c r="F99" s="200">
        <v>804</v>
      </c>
      <c r="G99" s="214"/>
      <c r="H99" s="215">
        <f>D99+F99</f>
        <v>2759</v>
      </c>
      <c r="I99" s="190"/>
      <c r="J99" s="153">
        <f t="shared" si="23"/>
        <v>2759</v>
      </c>
      <c r="K99" s="152"/>
      <c r="L99" s="153">
        <f t="shared" si="24"/>
        <v>2759</v>
      </c>
      <c r="M99" s="190">
        <f t="shared" si="32"/>
        <v>0</v>
      </c>
      <c r="N99" s="191">
        <f t="shared" si="25"/>
        <v>2759</v>
      </c>
      <c r="O99" s="152"/>
      <c r="P99" s="153"/>
      <c r="Q99" s="152"/>
      <c r="R99" s="153">
        <f t="shared" si="26"/>
        <v>2759</v>
      </c>
      <c r="S99" s="155"/>
      <c r="T99" s="194"/>
      <c r="U99" s="190"/>
      <c r="V99" s="191"/>
      <c r="W99" s="154"/>
      <c r="X99" s="187">
        <f t="shared" si="48"/>
        <v>2759</v>
      </c>
      <c r="Y99" s="214"/>
      <c r="Z99" s="228"/>
      <c r="AA99" s="190"/>
      <c r="AB99" s="191">
        <f t="shared" si="28"/>
        <v>2759</v>
      </c>
      <c r="AC99" s="190"/>
      <c r="AD99" s="191">
        <f t="shared" si="29"/>
        <v>2759</v>
      </c>
    </row>
    <row r="100" spans="1:30" s="182" customFormat="1" x14ac:dyDescent="0.25">
      <c r="A100" s="363" t="s">
        <v>179</v>
      </c>
      <c r="B100" s="363"/>
      <c r="C100" s="361" t="s">
        <v>14</v>
      </c>
      <c r="D100" s="361"/>
      <c r="E100" s="361" t="s">
        <v>15</v>
      </c>
      <c r="F100" s="362"/>
      <c r="G100" s="192"/>
      <c r="H100" s="193"/>
      <c r="I100" s="192"/>
      <c r="J100" s="198">
        <f t="shared" si="23"/>
        <v>0</v>
      </c>
      <c r="K100" s="197"/>
      <c r="L100" s="198"/>
      <c r="M100" s="192"/>
      <c r="N100" s="193"/>
      <c r="O100" s="197"/>
      <c r="P100" s="198"/>
      <c r="Q100" s="197"/>
      <c r="R100" s="198"/>
      <c r="S100" s="195"/>
      <c r="T100" s="196"/>
      <c r="U100" s="192"/>
      <c r="V100" s="193"/>
      <c r="W100" s="188"/>
      <c r="X100" s="189"/>
      <c r="Y100" s="192"/>
      <c r="Z100" s="186"/>
      <c r="AA100" s="192"/>
      <c r="AB100" s="193"/>
      <c r="AC100" s="192"/>
      <c r="AD100" s="193"/>
    </row>
    <row r="101" spans="1:30" s="182" customFormat="1" x14ac:dyDescent="0.25">
      <c r="A101" s="363"/>
      <c r="B101" s="363"/>
      <c r="C101" s="361"/>
      <c r="D101" s="361"/>
      <c r="E101" s="361"/>
      <c r="F101" s="362"/>
      <c r="G101" s="192"/>
      <c r="H101" s="193"/>
      <c r="I101" s="192"/>
      <c r="J101" s="198">
        <f t="shared" si="23"/>
        <v>0</v>
      </c>
      <c r="K101" s="197"/>
      <c r="L101" s="198"/>
      <c r="M101" s="192"/>
      <c r="N101" s="193"/>
      <c r="O101" s="197"/>
      <c r="P101" s="198"/>
      <c r="Q101" s="197"/>
      <c r="R101" s="198"/>
      <c r="S101" s="195"/>
      <c r="T101" s="196"/>
      <c r="U101" s="192"/>
      <c r="V101" s="193"/>
      <c r="W101" s="188"/>
      <c r="X101" s="189"/>
      <c r="Y101" s="192"/>
      <c r="Z101" s="186"/>
      <c r="AA101" s="192"/>
      <c r="AB101" s="193"/>
      <c r="AC101" s="192"/>
      <c r="AD101" s="193"/>
    </row>
    <row r="102" spans="1:30" s="182" customFormat="1" x14ac:dyDescent="0.25">
      <c r="A102" s="354" t="s">
        <v>17</v>
      </c>
      <c r="B102" s="354"/>
      <c r="C102" s="183" t="s">
        <v>18</v>
      </c>
      <c r="D102" s="183" t="s">
        <v>19</v>
      </c>
      <c r="E102" s="183" t="s">
        <v>18</v>
      </c>
      <c r="F102" s="201" t="s">
        <v>19</v>
      </c>
      <c r="G102" s="216"/>
      <c r="H102" s="217"/>
      <c r="I102" s="192"/>
      <c r="J102" s="198">
        <f t="shared" si="23"/>
        <v>0</v>
      </c>
      <c r="K102" s="197"/>
      <c r="L102" s="198"/>
      <c r="M102" s="192"/>
      <c r="N102" s="193"/>
      <c r="O102" s="197"/>
      <c r="P102" s="198"/>
      <c r="Q102" s="197"/>
      <c r="R102" s="198"/>
      <c r="S102" s="195"/>
      <c r="T102" s="196"/>
      <c r="U102" s="192"/>
      <c r="V102" s="193"/>
      <c r="W102" s="188"/>
      <c r="X102" s="189"/>
      <c r="Y102" s="216"/>
      <c r="Z102" s="229"/>
      <c r="AA102" s="192"/>
      <c r="AB102" s="193"/>
      <c r="AC102" s="192"/>
      <c r="AD102" s="193"/>
    </row>
    <row r="103" spans="1:30" s="109" customFormat="1" x14ac:dyDescent="0.25">
      <c r="A103" s="174" t="s">
        <v>180</v>
      </c>
      <c r="B103" s="161" t="s">
        <v>181</v>
      </c>
      <c r="C103" s="162" t="s">
        <v>22</v>
      </c>
      <c r="D103" s="162">
        <v>250</v>
      </c>
      <c r="E103" s="162" t="s">
        <v>22</v>
      </c>
      <c r="F103" s="200">
        <v>60</v>
      </c>
      <c r="G103" s="214"/>
      <c r="H103" s="215">
        <f>D103+F103</f>
        <v>310</v>
      </c>
      <c r="I103" s="190"/>
      <c r="J103" s="153">
        <f t="shared" si="23"/>
        <v>310</v>
      </c>
      <c r="K103" s="152"/>
      <c r="L103" s="153">
        <f t="shared" si="24"/>
        <v>310</v>
      </c>
      <c r="M103" s="190">
        <f t="shared" si="32"/>
        <v>0</v>
      </c>
      <c r="N103" s="191">
        <f t="shared" si="25"/>
        <v>310</v>
      </c>
      <c r="O103" s="152"/>
      <c r="P103" s="153"/>
      <c r="Q103" s="152"/>
      <c r="R103" s="153">
        <f t="shared" si="26"/>
        <v>310</v>
      </c>
      <c r="S103" s="155"/>
      <c r="T103" s="194"/>
      <c r="U103" s="190"/>
      <c r="V103" s="191">
        <f t="shared" si="27"/>
        <v>310</v>
      </c>
      <c r="W103" s="154"/>
      <c r="X103" s="187"/>
      <c r="Y103" s="214"/>
      <c r="Z103" s="228"/>
      <c r="AA103" s="190"/>
      <c r="AB103" s="191">
        <f t="shared" si="28"/>
        <v>310</v>
      </c>
      <c r="AC103" s="190"/>
      <c r="AD103" s="191">
        <f t="shared" si="29"/>
        <v>310</v>
      </c>
    </row>
    <row r="104" spans="1:30" s="109" customFormat="1" x14ac:dyDescent="0.25">
      <c r="A104" s="164" t="s">
        <v>182</v>
      </c>
      <c r="B104" s="164" t="s">
        <v>183</v>
      </c>
      <c r="C104" s="162" t="s">
        <v>22</v>
      </c>
      <c r="D104" s="162" t="s">
        <v>22</v>
      </c>
      <c r="E104" s="162" t="s">
        <v>22</v>
      </c>
      <c r="F104" s="200">
        <v>50</v>
      </c>
      <c r="G104" s="214"/>
      <c r="H104" s="215">
        <f>F104</f>
        <v>50</v>
      </c>
      <c r="I104" s="190"/>
      <c r="J104" s="153">
        <f t="shared" si="23"/>
        <v>50</v>
      </c>
      <c r="K104" s="152"/>
      <c r="L104" s="153">
        <f t="shared" si="24"/>
        <v>50</v>
      </c>
      <c r="M104" s="190">
        <f t="shared" si="32"/>
        <v>0</v>
      </c>
      <c r="N104" s="191">
        <f t="shared" si="25"/>
        <v>50</v>
      </c>
      <c r="O104" s="152">
        <f t="shared" si="33"/>
        <v>0</v>
      </c>
      <c r="P104" s="153">
        <f t="shared" si="34"/>
        <v>50</v>
      </c>
      <c r="Q104" s="152"/>
      <c r="R104" s="153"/>
      <c r="S104" s="155"/>
      <c r="T104" s="194">
        <f t="shared" si="36"/>
        <v>50</v>
      </c>
      <c r="U104" s="190"/>
      <c r="V104" s="191"/>
      <c r="W104" s="154"/>
      <c r="X104" s="187"/>
      <c r="Y104" s="214"/>
      <c r="Z104" s="228">
        <f>H104</f>
        <v>50</v>
      </c>
      <c r="AA104" s="190"/>
      <c r="AB104" s="191">
        <f t="shared" si="28"/>
        <v>50</v>
      </c>
      <c r="AC104" s="190"/>
      <c r="AD104" s="191">
        <f t="shared" si="29"/>
        <v>50</v>
      </c>
    </row>
    <row r="105" spans="1:30" s="109" customFormat="1" x14ac:dyDescent="0.25">
      <c r="A105" s="161" t="s">
        <v>184</v>
      </c>
      <c r="B105" s="166" t="s">
        <v>185</v>
      </c>
      <c r="C105" s="162">
        <v>109</v>
      </c>
      <c r="D105" s="162" t="s">
        <v>22</v>
      </c>
      <c r="E105" s="162" t="s">
        <v>22</v>
      </c>
      <c r="F105" s="200" t="s">
        <v>22</v>
      </c>
      <c r="G105" s="190">
        <f>C105</f>
        <v>109</v>
      </c>
      <c r="H105" s="191"/>
      <c r="I105" s="190">
        <f t="shared" si="30"/>
        <v>109</v>
      </c>
      <c r="J105" s="153">
        <f t="shared" si="23"/>
        <v>0</v>
      </c>
      <c r="K105" s="152">
        <f t="shared" si="31"/>
        <v>109</v>
      </c>
      <c r="L105" s="153"/>
      <c r="M105" s="190">
        <f t="shared" si="32"/>
        <v>109</v>
      </c>
      <c r="N105" s="191">
        <f t="shared" si="25"/>
        <v>0</v>
      </c>
      <c r="O105" s="152"/>
      <c r="P105" s="153"/>
      <c r="Q105" s="152">
        <f t="shared" si="40"/>
        <v>109</v>
      </c>
      <c r="R105" s="153"/>
      <c r="S105" s="155"/>
      <c r="T105" s="194"/>
      <c r="U105" s="190">
        <f t="shared" si="41"/>
        <v>109</v>
      </c>
      <c r="V105" s="191"/>
      <c r="W105" s="154">
        <f>G105</f>
        <v>109</v>
      </c>
      <c r="X105" s="187"/>
      <c r="Y105" s="190"/>
      <c r="Z105" s="185"/>
      <c r="AA105" s="190">
        <f t="shared" si="37"/>
        <v>109</v>
      </c>
      <c r="AB105" s="191"/>
      <c r="AC105" s="190">
        <f t="shared" si="38"/>
        <v>109</v>
      </c>
      <c r="AD105" s="191"/>
    </row>
    <row r="106" spans="1:30" s="109" customFormat="1" x14ac:dyDescent="0.25">
      <c r="A106" s="169" t="s">
        <v>186</v>
      </c>
      <c r="B106" s="161" t="s">
        <v>187</v>
      </c>
      <c r="C106" s="162" t="s">
        <v>22</v>
      </c>
      <c r="D106" s="162">
        <v>350</v>
      </c>
      <c r="E106" s="162" t="s">
        <v>22</v>
      </c>
      <c r="F106" s="200">
        <v>50</v>
      </c>
      <c r="G106" s="155"/>
      <c r="H106" s="194">
        <f>D106+F106</f>
        <v>400</v>
      </c>
      <c r="I106" s="190"/>
      <c r="J106" s="153">
        <f t="shared" si="23"/>
        <v>400</v>
      </c>
      <c r="K106" s="152"/>
      <c r="L106" s="153">
        <f t="shared" si="24"/>
        <v>400</v>
      </c>
      <c r="M106" s="190">
        <f t="shared" si="32"/>
        <v>0</v>
      </c>
      <c r="N106" s="191">
        <f t="shared" si="25"/>
        <v>400</v>
      </c>
      <c r="O106" s="152"/>
      <c r="P106" s="153"/>
      <c r="Q106" s="152"/>
      <c r="R106" s="153">
        <f t="shared" si="26"/>
        <v>400</v>
      </c>
      <c r="S106" s="155"/>
      <c r="T106" s="194"/>
      <c r="U106" s="190"/>
      <c r="V106" s="191">
        <f t="shared" si="27"/>
        <v>400</v>
      </c>
      <c r="W106" s="154"/>
      <c r="X106" s="187"/>
      <c r="Y106" s="190"/>
      <c r="Z106" s="185"/>
      <c r="AA106" s="190"/>
      <c r="AB106" s="191">
        <f t="shared" si="28"/>
        <v>400</v>
      </c>
      <c r="AC106" s="190"/>
      <c r="AD106" s="191">
        <f t="shared" si="29"/>
        <v>400</v>
      </c>
    </row>
    <row r="107" spans="1:30" s="109" customFormat="1" x14ac:dyDescent="0.25">
      <c r="A107" s="171" t="s">
        <v>188</v>
      </c>
      <c r="B107" s="161" t="s">
        <v>183</v>
      </c>
      <c r="C107" s="162">
        <v>465</v>
      </c>
      <c r="D107" s="162" t="s">
        <v>22</v>
      </c>
      <c r="E107" s="162" t="s">
        <v>22</v>
      </c>
      <c r="F107" s="200">
        <v>63</v>
      </c>
      <c r="G107" s="190">
        <f>C107</f>
        <v>465</v>
      </c>
      <c r="H107" s="191">
        <f>F107</f>
        <v>63</v>
      </c>
      <c r="I107" s="190">
        <f t="shared" si="30"/>
        <v>465</v>
      </c>
      <c r="J107" s="153">
        <f t="shared" si="23"/>
        <v>63</v>
      </c>
      <c r="K107" s="152">
        <f t="shared" si="31"/>
        <v>465</v>
      </c>
      <c r="L107" s="153">
        <f t="shared" si="24"/>
        <v>63</v>
      </c>
      <c r="M107" s="190">
        <f t="shared" si="32"/>
        <v>465</v>
      </c>
      <c r="N107" s="191">
        <f t="shared" si="25"/>
        <v>63</v>
      </c>
      <c r="O107" s="152">
        <f t="shared" si="33"/>
        <v>465</v>
      </c>
      <c r="P107" s="153">
        <f t="shared" si="34"/>
        <v>63</v>
      </c>
      <c r="Q107" s="152"/>
      <c r="R107" s="153"/>
      <c r="S107" s="155">
        <f t="shared" si="35"/>
        <v>465</v>
      </c>
      <c r="T107" s="194">
        <f t="shared" si="36"/>
        <v>63</v>
      </c>
      <c r="U107" s="190"/>
      <c r="V107" s="191"/>
      <c r="W107" s="154"/>
      <c r="X107" s="187"/>
      <c r="Y107" s="214">
        <f>G107</f>
        <v>465</v>
      </c>
      <c r="Z107" s="228">
        <f>H107</f>
        <v>63</v>
      </c>
      <c r="AA107" s="190">
        <f t="shared" si="37"/>
        <v>465</v>
      </c>
      <c r="AB107" s="191">
        <f t="shared" si="28"/>
        <v>63</v>
      </c>
      <c r="AC107" s="190">
        <f t="shared" si="38"/>
        <v>465</v>
      </c>
      <c r="AD107" s="191">
        <f t="shared" si="29"/>
        <v>63</v>
      </c>
    </row>
    <row r="108" spans="1:30" s="109" customFormat="1" x14ac:dyDescent="0.25">
      <c r="A108" s="161" t="s">
        <v>99</v>
      </c>
      <c r="B108" s="166" t="s">
        <v>189</v>
      </c>
      <c r="C108" s="162" t="s">
        <v>22</v>
      </c>
      <c r="D108" s="162" t="s">
        <v>22</v>
      </c>
      <c r="E108" s="162" t="s">
        <v>22</v>
      </c>
      <c r="F108" s="200">
        <v>42</v>
      </c>
      <c r="G108" s="190"/>
      <c r="H108" s="191">
        <f>F108</f>
        <v>42</v>
      </c>
      <c r="I108" s="190"/>
      <c r="J108" s="153">
        <f t="shared" si="23"/>
        <v>42</v>
      </c>
      <c r="K108" s="152"/>
      <c r="L108" s="153">
        <f t="shared" si="24"/>
        <v>42</v>
      </c>
      <c r="M108" s="190">
        <f t="shared" si="32"/>
        <v>0</v>
      </c>
      <c r="N108" s="191">
        <f t="shared" si="25"/>
        <v>42</v>
      </c>
      <c r="O108" s="152"/>
      <c r="P108" s="153"/>
      <c r="Q108" s="152"/>
      <c r="R108" s="153">
        <f t="shared" si="26"/>
        <v>42</v>
      </c>
      <c r="S108" s="155"/>
      <c r="T108" s="194"/>
      <c r="U108" s="190"/>
      <c r="V108" s="191"/>
      <c r="W108" s="154"/>
      <c r="X108" s="187">
        <f>H108</f>
        <v>42</v>
      </c>
      <c r="Y108" s="190"/>
      <c r="Z108" s="185"/>
      <c r="AA108" s="190"/>
      <c r="AB108" s="191">
        <f t="shared" si="28"/>
        <v>42</v>
      </c>
      <c r="AC108" s="190"/>
      <c r="AD108" s="191">
        <f t="shared" si="29"/>
        <v>42</v>
      </c>
    </row>
    <row r="109" spans="1:30" s="109" customFormat="1" x14ac:dyDescent="0.25">
      <c r="A109" s="164" t="s">
        <v>190</v>
      </c>
      <c r="B109" s="171" t="s">
        <v>191</v>
      </c>
      <c r="C109" s="162" t="s">
        <v>22</v>
      </c>
      <c r="D109" s="162">
        <v>298</v>
      </c>
      <c r="E109" s="162" t="s">
        <v>22</v>
      </c>
      <c r="F109" s="200">
        <v>82</v>
      </c>
      <c r="G109" s="212"/>
      <c r="H109" s="213">
        <f>D109+F109</f>
        <v>380</v>
      </c>
      <c r="I109" s="190"/>
      <c r="J109" s="153">
        <f t="shared" si="23"/>
        <v>380</v>
      </c>
      <c r="K109" s="152"/>
      <c r="L109" s="153">
        <f t="shared" si="24"/>
        <v>380</v>
      </c>
      <c r="M109" s="190">
        <f t="shared" si="32"/>
        <v>0</v>
      </c>
      <c r="N109" s="191">
        <f t="shared" si="25"/>
        <v>380</v>
      </c>
      <c r="O109" s="152"/>
      <c r="P109" s="153"/>
      <c r="Q109" s="152"/>
      <c r="R109" s="153">
        <f t="shared" si="26"/>
        <v>380</v>
      </c>
      <c r="S109" s="155"/>
      <c r="T109" s="194"/>
      <c r="U109" s="190"/>
      <c r="V109" s="191">
        <f t="shared" si="27"/>
        <v>380</v>
      </c>
      <c r="W109" s="154"/>
      <c r="X109" s="187"/>
      <c r="Y109" s="190"/>
      <c r="Z109" s="185"/>
      <c r="AA109" s="190"/>
      <c r="AB109" s="191">
        <f t="shared" si="28"/>
        <v>380</v>
      </c>
      <c r="AC109" s="190"/>
      <c r="AD109" s="191">
        <f t="shared" si="29"/>
        <v>380</v>
      </c>
    </row>
    <row r="110" spans="1:30" s="109" customFormat="1" x14ac:dyDescent="0.25">
      <c r="A110" s="161" t="s">
        <v>192</v>
      </c>
      <c r="B110" s="161" t="s">
        <v>28</v>
      </c>
      <c r="C110" s="162">
        <v>243</v>
      </c>
      <c r="D110" s="162" t="s">
        <v>22</v>
      </c>
      <c r="E110" s="162" t="s">
        <v>22</v>
      </c>
      <c r="F110" s="200" t="s">
        <v>22</v>
      </c>
      <c r="G110" s="214">
        <f>C110</f>
        <v>243</v>
      </c>
      <c r="H110" s="215"/>
      <c r="I110" s="190">
        <f t="shared" si="30"/>
        <v>243</v>
      </c>
      <c r="J110" s="153">
        <f t="shared" si="23"/>
        <v>0</v>
      </c>
      <c r="K110" s="152">
        <f t="shared" si="31"/>
        <v>243</v>
      </c>
      <c r="L110" s="153"/>
      <c r="M110" s="190">
        <f t="shared" si="32"/>
        <v>243</v>
      </c>
      <c r="N110" s="191">
        <f t="shared" si="25"/>
        <v>0</v>
      </c>
      <c r="O110" s="152">
        <f t="shared" si="33"/>
        <v>243</v>
      </c>
      <c r="P110" s="153">
        <f t="shared" si="34"/>
        <v>0</v>
      </c>
      <c r="Q110" s="152"/>
      <c r="R110" s="153"/>
      <c r="S110" s="155">
        <f t="shared" si="35"/>
        <v>243</v>
      </c>
      <c r="T110" s="194"/>
      <c r="U110" s="190"/>
      <c r="V110" s="191"/>
      <c r="W110" s="154"/>
      <c r="X110" s="187"/>
      <c r="Y110" s="214">
        <f>G110</f>
        <v>243</v>
      </c>
      <c r="Z110" s="228"/>
      <c r="AA110" s="190">
        <f t="shared" si="37"/>
        <v>243</v>
      </c>
      <c r="AB110" s="191"/>
      <c r="AC110" s="190">
        <f t="shared" si="38"/>
        <v>243</v>
      </c>
      <c r="AD110" s="191"/>
    </row>
    <row r="111" spans="1:30" s="109" customFormat="1" x14ac:dyDescent="0.25">
      <c r="A111" s="161" t="s">
        <v>193</v>
      </c>
      <c r="B111" s="161" t="s">
        <v>194</v>
      </c>
      <c r="C111" s="162">
        <v>245</v>
      </c>
      <c r="D111" s="162" t="s">
        <v>22</v>
      </c>
      <c r="E111" s="162" t="s">
        <v>22</v>
      </c>
      <c r="F111" s="200">
        <v>32</v>
      </c>
      <c r="G111" s="190">
        <f>C111</f>
        <v>245</v>
      </c>
      <c r="H111" s="191">
        <f>F111</f>
        <v>32</v>
      </c>
      <c r="I111" s="190">
        <f t="shared" si="30"/>
        <v>245</v>
      </c>
      <c r="J111" s="153">
        <f t="shared" si="23"/>
        <v>32</v>
      </c>
      <c r="K111" s="152">
        <f t="shared" si="31"/>
        <v>245</v>
      </c>
      <c r="L111" s="153">
        <f t="shared" si="24"/>
        <v>32</v>
      </c>
      <c r="M111" s="190">
        <f t="shared" si="32"/>
        <v>245</v>
      </c>
      <c r="N111" s="191">
        <f t="shared" si="25"/>
        <v>32</v>
      </c>
      <c r="O111" s="152">
        <f t="shared" si="33"/>
        <v>245</v>
      </c>
      <c r="P111" s="153">
        <f t="shared" si="34"/>
        <v>32</v>
      </c>
      <c r="Q111" s="152"/>
      <c r="R111" s="153"/>
      <c r="S111" s="155">
        <f t="shared" si="35"/>
        <v>245</v>
      </c>
      <c r="T111" s="194">
        <f t="shared" si="36"/>
        <v>32</v>
      </c>
      <c r="U111" s="190"/>
      <c r="V111" s="191"/>
      <c r="W111" s="154"/>
      <c r="X111" s="187"/>
      <c r="Y111" s="214">
        <f>G111</f>
        <v>245</v>
      </c>
      <c r="Z111" s="228">
        <f>H111</f>
        <v>32</v>
      </c>
      <c r="AA111" s="190">
        <f t="shared" si="37"/>
        <v>245</v>
      </c>
      <c r="AB111" s="191">
        <f t="shared" si="28"/>
        <v>32</v>
      </c>
      <c r="AC111" s="190">
        <f t="shared" si="38"/>
        <v>245</v>
      </c>
      <c r="AD111" s="191">
        <f t="shared" si="29"/>
        <v>32</v>
      </c>
    </row>
    <row r="112" spans="1:30" s="109" customFormat="1" x14ac:dyDescent="0.25">
      <c r="A112" s="166" t="s">
        <v>195</v>
      </c>
      <c r="B112" s="161" t="s">
        <v>196</v>
      </c>
      <c r="C112" s="162" t="s">
        <v>22</v>
      </c>
      <c r="D112" s="162">
        <v>85</v>
      </c>
      <c r="E112" s="162" t="s">
        <v>22</v>
      </c>
      <c r="F112" s="200">
        <v>38</v>
      </c>
      <c r="G112" s="190"/>
      <c r="H112" s="191">
        <f>D112+F112</f>
        <v>123</v>
      </c>
      <c r="I112" s="190"/>
      <c r="J112" s="153">
        <f t="shared" si="23"/>
        <v>123</v>
      </c>
      <c r="K112" s="152"/>
      <c r="L112" s="153">
        <f t="shared" si="24"/>
        <v>123</v>
      </c>
      <c r="M112" s="190">
        <f t="shared" si="32"/>
        <v>0</v>
      </c>
      <c r="N112" s="191">
        <f t="shared" si="25"/>
        <v>123</v>
      </c>
      <c r="O112" s="152"/>
      <c r="P112" s="153"/>
      <c r="Q112" s="152"/>
      <c r="R112" s="153">
        <f t="shared" si="26"/>
        <v>123</v>
      </c>
      <c r="S112" s="155"/>
      <c r="T112" s="194"/>
      <c r="U112" s="190"/>
      <c r="V112" s="191">
        <f t="shared" si="27"/>
        <v>123</v>
      </c>
      <c r="W112" s="154"/>
      <c r="X112" s="187"/>
      <c r="Y112" s="190"/>
      <c r="Z112" s="185"/>
      <c r="AA112" s="190">
        <f t="shared" si="37"/>
        <v>0</v>
      </c>
      <c r="AB112" s="191">
        <f t="shared" si="28"/>
        <v>123</v>
      </c>
      <c r="AC112" s="190">
        <f t="shared" si="38"/>
        <v>0</v>
      </c>
      <c r="AD112" s="191">
        <f t="shared" si="29"/>
        <v>123</v>
      </c>
    </row>
    <row r="113" spans="1:30" s="109" customFormat="1" x14ac:dyDescent="0.25">
      <c r="A113" s="174" t="s">
        <v>197</v>
      </c>
      <c r="B113" s="174" t="s">
        <v>198</v>
      </c>
      <c r="C113" s="162">
        <v>207</v>
      </c>
      <c r="D113" s="162" t="s">
        <v>22</v>
      </c>
      <c r="E113" s="162" t="s">
        <v>22</v>
      </c>
      <c r="F113" s="204">
        <v>308</v>
      </c>
      <c r="G113" s="212">
        <f>C113</f>
        <v>207</v>
      </c>
      <c r="H113" s="213">
        <f>F113</f>
        <v>308</v>
      </c>
      <c r="I113" s="190">
        <f t="shared" si="30"/>
        <v>207</v>
      </c>
      <c r="J113" s="153">
        <f t="shared" si="23"/>
        <v>308</v>
      </c>
      <c r="K113" s="152">
        <f t="shared" si="31"/>
        <v>207</v>
      </c>
      <c r="L113" s="153">
        <f t="shared" si="24"/>
        <v>308</v>
      </c>
      <c r="M113" s="190">
        <f t="shared" si="32"/>
        <v>207</v>
      </c>
      <c r="N113" s="191">
        <f t="shared" si="25"/>
        <v>308</v>
      </c>
      <c r="O113" s="152">
        <f t="shared" si="33"/>
        <v>207</v>
      </c>
      <c r="P113" s="153">
        <f t="shared" si="34"/>
        <v>308</v>
      </c>
      <c r="Q113" s="152"/>
      <c r="R113" s="153"/>
      <c r="S113" s="155">
        <f t="shared" si="35"/>
        <v>207</v>
      </c>
      <c r="T113" s="194">
        <f t="shared" si="36"/>
        <v>308</v>
      </c>
      <c r="U113" s="190"/>
      <c r="V113" s="191"/>
      <c r="W113" s="154"/>
      <c r="X113" s="187"/>
      <c r="Y113" s="190">
        <f>G113</f>
        <v>207</v>
      </c>
      <c r="Z113" s="185">
        <f>H113</f>
        <v>308</v>
      </c>
      <c r="AA113" s="190">
        <f t="shared" si="37"/>
        <v>207</v>
      </c>
      <c r="AB113" s="191">
        <f t="shared" si="28"/>
        <v>308</v>
      </c>
      <c r="AC113" s="190">
        <f t="shared" si="38"/>
        <v>207</v>
      </c>
      <c r="AD113" s="191">
        <f t="shared" si="29"/>
        <v>308</v>
      </c>
    </row>
    <row r="114" spans="1:30" s="109" customFormat="1" x14ac:dyDescent="0.25">
      <c r="A114" s="161" t="s">
        <v>151</v>
      </c>
      <c r="B114" s="171" t="s">
        <v>176</v>
      </c>
      <c r="C114" s="162" t="s">
        <v>22</v>
      </c>
      <c r="D114" s="162" t="s">
        <v>22</v>
      </c>
      <c r="E114" s="162">
        <v>40</v>
      </c>
      <c r="F114" s="200" t="s">
        <v>22</v>
      </c>
      <c r="G114" s="190">
        <f>E114</f>
        <v>40</v>
      </c>
      <c r="H114" s="191"/>
      <c r="I114" s="190">
        <f t="shared" si="30"/>
        <v>40</v>
      </c>
      <c r="J114" s="153">
        <f t="shared" si="23"/>
        <v>0</v>
      </c>
      <c r="K114" s="152">
        <f t="shared" si="31"/>
        <v>40</v>
      </c>
      <c r="L114" s="153"/>
      <c r="M114" s="190">
        <f t="shared" si="32"/>
        <v>40</v>
      </c>
      <c r="N114" s="191">
        <f t="shared" si="25"/>
        <v>0</v>
      </c>
      <c r="O114" s="152"/>
      <c r="P114" s="153"/>
      <c r="Q114" s="152">
        <f t="shared" si="40"/>
        <v>40</v>
      </c>
      <c r="R114" s="153"/>
      <c r="S114" s="155"/>
      <c r="T114" s="194"/>
      <c r="U114" s="190">
        <f t="shared" si="41"/>
        <v>40</v>
      </c>
      <c r="V114" s="191"/>
      <c r="W114" s="154"/>
      <c r="X114" s="187"/>
      <c r="Y114" s="190"/>
      <c r="Z114" s="185"/>
      <c r="AA114" s="190">
        <f t="shared" si="37"/>
        <v>40</v>
      </c>
      <c r="AB114" s="191"/>
      <c r="AC114" s="190">
        <f t="shared" si="38"/>
        <v>40</v>
      </c>
      <c r="AD114" s="191"/>
    </row>
    <row r="115" spans="1:30" s="109" customFormat="1" x14ac:dyDescent="0.25">
      <c r="A115" s="172" t="s">
        <v>155</v>
      </c>
      <c r="B115" s="175" t="s">
        <v>199</v>
      </c>
      <c r="C115" s="162">
        <v>559</v>
      </c>
      <c r="D115" s="162" t="s">
        <v>22</v>
      </c>
      <c r="E115" s="162" t="s">
        <v>22</v>
      </c>
      <c r="F115" s="200" t="s">
        <v>22</v>
      </c>
      <c r="G115" s="190">
        <f>C115</f>
        <v>559</v>
      </c>
      <c r="H115" s="191"/>
      <c r="I115" s="190">
        <f t="shared" si="30"/>
        <v>559</v>
      </c>
      <c r="J115" s="153">
        <f t="shared" si="23"/>
        <v>0</v>
      </c>
      <c r="K115" s="152">
        <f t="shared" si="31"/>
        <v>559</v>
      </c>
      <c r="L115" s="153"/>
      <c r="M115" s="190">
        <f t="shared" si="32"/>
        <v>559</v>
      </c>
      <c r="N115" s="191">
        <f t="shared" si="25"/>
        <v>0</v>
      </c>
      <c r="O115" s="152">
        <f t="shared" si="33"/>
        <v>559</v>
      </c>
      <c r="P115" s="153">
        <f t="shared" si="34"/>
        <v>0</v>
      </c>
      <c r="Q115" s="152"/>
      <c r="R115" s="153"/>
      <c r="S115" s="155">
        <f t="shared" si="35"/>
        <v>559</v>
      </c>
      <c r="T115" s="194"/>
      <c r="U115" s="190"/>
      <c r="V115" s="191"/>
      <c r="W115" s="154">
        <f>G115</f>
        <v>559</v>
      </c>
      <c r="X115" s="187"/>
      <c r="Y115" s="190"/>
      <c r="Z115" s="185"/>
      <c r="AA115" s="190">
        <f t="shared" si="37"/>
        <v>559</v>
      </c>
      <c r="AB115" s="191"/>
      <c r="AC115" s="190">
        <f t="shared" si="38"/>
        <v>559</v>
      </c>
      <c r="AD115" s="191"/>
    </row>
    <row r="116" spans="1:30" s="182" customFormat="1" x14ac:dyDescent="0.25">
      <c r="A116" s="380" t="s">
        <v>200</v>
      </c>
      <c r="B116" s="380"/>
      <c r="C116" s="361" t="s">
        <v>14</v>
      </c>
      <c r="D116" s="361"/>
      <c r="E116" s="361" t="s">
        <v>15</v>
      </c>
      <c r="F116" s="362"/>
      <c r="G116" s="192"/>
      <c r="H116" s="193"/>
      <c r="I116" s="192"/>
      <c r="J116" s="198">
        <f t="shared" si="23"/>
        <v>0</v>
      </c>
      <c r="K116" s="197"/>
      <c r="L116" s="198"/>
      <c r="M116" s="192"/>
      <c r="N116" s="193"/>
      <c r="O116" s="197"/>
      <c r="P116" s="198"/>
      <c r="Q116" s="197"/>
      <c r="R116" s="198"/>
      <c r="S116" s="195"/>
      <c r="T116" s="196"/>
      <c r="U116" s="192"/>
      <c r="V116" s="193"/>
      <c r="W116" s="188"/>
      <c r="X116" s="189"/>
      <c r="Y116" s="192"/>
      <c r="Z116" s="186"/>
      <c r="AA116" s="192"/>
      <c r="AB116" s="193"/>
      <c r="AC116" s="192"/>
      <c r="AD116" s="193"/>
    </row>
    <row r="117" spans="1:30" s="182" customFormat="1" x14ac:dyDescent="0.25">
      <c r="A117" s="380"/>
      <c r="B117" s="380"/>
      <c r="C117" s="361"/>
      <c r="D117" s="361"/>
      <c r="E117" s="361"/>
      <c r="F117" s="362"/>
      <c r="G117" s="192"/>
      <c r="H117" s="193"/>
      <c r="I117" s="192"/>
      <c r="J117" s="198">
        <f t="shared" si="23"/>
        <v>0</v>
      </c>
      <c r="K117" s="197"/>
      <c r="L117" s="198"/>
      <c r="M117" s="192"/>
      <c r="N117" s="193"/>
      <c r="O117" s="197"/>
      <c r="P117" s="198"/>
      <c r="Q117" s="197"/>
      <c r="R117" s="198"/>
      <c r="S117" s="195"/>
      <c r="T117" s="196"/>
      <c r="U117" s="192"/>
      <c r="V117" s="193"/>
      <c r="W117" s="188"/>
      <c r="X117" s="189"/>
      <c r="Y117" s="192"/>
      <c r="Z117" s="186"/>
      <c r="AA117" s="192"/>
      <c r="AB117" s="193"/>
      <c r="AC117" s="192"/>
      <c r="AD117" s="193"/>
    </row>
    <row r="118" spans="1:30" s="182" customFormat="1" x14ac:dyDescent="0.25">
      <c r="A118" s="354" t="s">
        <v>17</v>
      </c>
      <c r="B118" s="354"/>
      <c r="C118" s="183" t="s">
        <v>18</v>
      </c>
      <c r="D118" s="183" t="s">
        <v>19</v>
      </c>
      <c r="E118" s="183" t="s">
        <v>18</v>
      </c>
      <c r="F118" s="201" t="s">
        <v>19</v>
      </c>
      <c r="G118" s="192"/>
      <c r="H118" s="193"/>
      <c r="I118" s="192"/>
      <c r="J118" s="198">
        <f t="shared" si="23"/>
        <v>0</v>
      </c>
      <c r="K118" s="197"/>
      <c r="L118" s="198"/>
      <c r="M118" s="192"/>
      <c r="N118" s="193"/>
      <c r="O118" s="197"/>
      <c r="P118" s="198"/>
      <c r="Q118" s="197"/>
      <c r="R118" s="198"/>
      <c r="S118" s="195"/>
      <c r="T118" s="196"/>
      <c r="U118" s="192"/>
      <c r="V118" s="193"/>
      <c r="W118" s="188"/>
      <c r="X118" s="189"/>
      <c r="Y118" s="192"/>
      <c r="Z118" s="186"/>
      <c r="AA118" s="192"/>
      <c r="AB118" s="193"/>
      <c r="AC118" s="192"/>
      <c r="AD118" s="193"/>
    </row>
    <row r="119" spans="1:30" s="109" customFormat="1" x14ac:dyDescent="0.25">
      <c r="A119" s="161" t="s">
        <v>201</v>
      </c>
      <c r="B119" s="161" t="s">
        <v>202</v>
      </c>
      <c r="C119" s="162">
        <v>647</v>
      </c>
      <c r="D119" s="162" t="s">
        <v>22</v>
      </c>
      <c r="E119" s="162" t="s">
        <v>22</v>
      </c>
      <c r="F119" s="200">
        <v>132</v>
      </c>
      <c r="G119" s="190">
        <f>C119</f>
        <v>647</v>
      </c>
      <c r="H119" s="191">
        <f>F119</f>
        <v>132</v>
      </c>
      <c r="I119" s="190">
        <f t="shared" si="30"/>
        <v>647</v>
      </c>
      <c r="J119" s="153">
        <f t="shared" si="23"/>
        <v>132</v>
      </c>
      <c r="K119" s="152">
        <f t="shared" si="31"/>
        <v>647</v>
      </c>
      <c r="L119" s="153">
        <f t="shared" si="24"/>
        <v>132</v>
      </c>
      <c r="M119" s="190">
        <f t="shared" si="32"/>
        <v>647</v>
      </c>
      <c r="N119" s="191">
        <f t="shared" si="25"/>
        <v>132</v>
      </c>
      <c r="O119" s="152"/>
      <c r="P119" s="153"/>
      <c r="Q119" s="152">
        <f t="shared" si="40"/>
        <v>647</v>
      </c>
      <c r="R119" s="153">
        <f t="shared" si="26"/>
        <v>132</v>
      </c>
      <c r="S119" s="155"/>
      <c r="T119" s="194"/>
      <c r="U119" s="190">
        <f t="shared" si="41"/>
        <v>647</v>
      </c>
      <c r="V119" s="191">
        <f t="shared" si="27"/>
        <v>132</v>
      </c>
      <c r="W119" s="154"/>
      <c r="X119" s="187"/>
      <c r="Y119" s="190">
        <f>G119</f>
        <v>647</v>
      </c>
      <c r="Z119" s="185">
        <f>H119</f>
        <v>132</v>
      </c>
      <c r="AA119" s="190">
        <f t="shared" si="37"/>
        <v>647</v>
      </c>
      <c r="AB119" s="191">
        <f t="shared" si="28"/>
        <v>132</v>
      </c>
      <c r="AC119" s="190">
        <f t="shared" si="38"/>
        <v>647</v>
      </c>
      <c r="AD119" s="191">
        <f t="shared" si="29"/>
        <v>132</v>
      </c>
    </row>
    <row r="120" spans="1:30" s="109" customFormat="1" x14ac:dyDescent="0.25">
      <c r="A120" s="161" t="s">
        <v>158</v>
      </c>
      <c r="B120" s="161" t="s">
        <v>203</v>
      </c>
      <c r="C120" s="162">
        <v>2062</v>
      </c>
      <c r="D120" s="162" t="s">
        <v>22</v>
      </c>
      <c r="E120" s="162" t="s">
        <v>22</v>
      </c>
      <c r="F120" s="200" t="s">
        <v>22</v>
      </c>
      <c r="G120" s="214">
        <f>C120</f>
        <v>2062</v>
      </c>
      <c r="H120" s="215"/>
      <c r="I120" s="190">
        <f t="shared" si="30"/>
        <v>2062</v>
      </c>
      <c r="J120" s="153">
        <f t="shared" si="23"/>
        <v>0</v>
      </c>
      <c r="K120" s="152">
        <f t="shared" si="31"/>
        <v>2062</v>
      </c>
      <c r="L120" s="153"/>
      <c r="M120" s="190">
        <f t="shared" si="32"/>
        <v>2062</v>
      </c>
      <c r="N120" s="191">
        <f t="shared" si="25"/>
        <v>0</v>
      </c>
      <c r="O120" s="152">
        <f t="shared" si="33"/>
        <v>2062</v>
      </c>
      <c r="P120" s="153"/>
      <c r="Q120" s="152"/>
      <c r="R120" s="153"/>
      <c r="S120" s="155">
        <f t="shared" si="35"/>
        <v>2062</v>
      </c>
      <c r="T120" s="194"/>
      <c r="U120" s="190"/>
      <c r="V120" s="191"/>
      <c r="W120" s="154">
        <f>G120</f>
        <v>2062</v>
      </c>
      <c r="X120" s="187"/>
      <c r="Y120" s="190">
        <f>G120</f>
        <v>2062</v>
      </c>
      <c r="Z120" s="185"/>
      <c r="AA120" s="190">
        <f t="shared" si="37"/>
        <v>2062</v>
      </c>
      <c r="AB120" s="191"/>
      <c r="AC120" s="190">
        <f t="shared" si="38"/>
        <v>2062</v>
      </c>
      <c r="AD120" s="191"/>
    </row>
    <row r="121" spans="1:30" s="109" customFormat="1" ht="18" x14ac:dyDescent="0.25">
      <c r="A121" s="161" t="s">
        <v>204</v>
      </c>
      <c r="B121" s="161" t="s">
        <v>205</v>
      </c>
      <c r="C121" s="173">
        <v>1498</v>
      </c>
      <c r="D121" s="176" t="s">
        <v>22</v>
      </c>
      <c r="E121" s="173" t="s">
        <v>22</v>
      </c>
      <c r="F121" s="203" t="s">
        <v>22</v>
      </c>
      <c r="G121" s="214">
        <f>C121</f>
        <v>1498</v>
      </c>
      <c r="H121" s="215"/>
      <c r="I121" s="190">
        <f t="shared" si="30"/>
        <v>1498</v>
      </c>
      <c r="J121" s="153">
        <f t="shared" si="23"/>
        <v>0</v>
      </c>
      <c r="K121" s="152">
        <f t="shared" si="31"/>
        <v>1498</v>
      </c>
      <c r="L121" s="153"/>
      <c r="M121" s="190">
        <f t="shared" si="32"/>
        <v>1498</v>
      </c>
      <c r="N121" s="191">
        <f t="shared" si="25"/>
        <v>0</v>
      </c>
      <c r="O121" s="152"/>
      <c r="P121" s="153"/>
      <c r="Q121" s="152">
        <f t="shared" si="40"/>
        <v>1498</v>
      </c>
      <c r="R121" s="153"/>
      <c r="S121" s="155"/>
      <c r="T121" s="194"/>
      <c r="U121" s="190"/>
      <c r="V121" s="191"/>
      <c r="W121" s="154">
        <f>G121</f>
        <v>1498</v>
      </c>
      <c r="X121" s="187"/>
      <c r="Y121" s="214"/>
      <c r="Z121" s="228"/>
      <c r="AA121" s="190">
        <f t="shared" si="37"/>
        <v>1498</v>
      </c>
      <c r="AB121" s="191"/>
      <c r="AC121" s="190">
        <f t="shared" si="38"/>
        <v>1498</v>
      </c>
      <c r="AD121" s="191"/>
    </row>
    <row r="122" spans="1:30" s="109" customFormat="1" x14ac:dyDescent="0.25">
      <c r="A122" s="161" t="s">
        <v>85</v>
      </c>
      <c r="B122" s="166" t="s">
        <v>206</v>
      </c>
      <c r="C122" s="162">
        <v>276</v>
      </c>
      <c r="D122" s="162" t="s">
        <v>22</v>
      </c>
      <c r="E122" s="162">
        <v>29</v>
      </c>
      <c r="F122" s="200" t="s">
        <v>22</v>
      </c>
      <c r="G122" s="214">
        <f>C122+E122</f>
        <v>305</v>
      </c>
      <c r="H122" s="215"/>
      <c r="I122" s="190">
        <f t="shared" si="30"/>
        <v>305</v>
      </c>
      <c r="J122" s="153">
        <f t="shared" si="23"/>
        <v>0</v>
      </c>
      <c r="K122" s="152">
        <f t="shared" si="31"/>
        <v>305</v>
      </c>
      <c r="L122" s="153"/>
      <c r="M122" s="190">
        <f t="shared" si="32"/>
        <v>305</v>
      </c>
      <c r="N122" s="191">
        <f t="shared" si="25"/>
        <v>0</v>
      </c>
      <c r="O122" s="152"/>
      <c r="P122" s="153"/>
      <c r="Q122" s="152">
        <f t="shared" si="40"/>
        <v>305</v>
      </c>
      <c r="R122" s="153"/>
      <c r="S122" s="155"/>
      <c r="T122" s="194"/>
      <c r="U122" s="190">
        <f t="shared" si="41"/>
        <v>305</v>
      </c>
      <c r="V122" s="191"/>
      <c r="W122" s="154"/>
      <c r="X122" s="187"/>
      <c r="Y122" s="214"/>
      <c r="Z122" s="228"/>
      <c r="AA122" s="190">
        <f t="shared" si="37"/>
        <v>305</v>
      </c>
      <c r="AB122" s="191"/>
      <c r="AC122" s="190">
        <f t="shared" si="38"/>
        <v>305</v>
      </c>
      <c r="AD122" s="191"/>
    </row>
    <row r="123" spans="1:30" s="109" customFormat="1" x14ac:dyDescent="0.25">
      <c r="A123" s="161" t="s">
        <v>89</v>
      </c>
      <c r="B123" s="161" t="s">
        <v>207</v>
      </c>
      <c r="C123" s="162">
        <v>2623</v>
      </c>
      <c r="D123" s="162" t="s">
        <v>22</v>
      </c>
      <c r="E123" s="162" t="s">
        <v>22</v>
      </c>
      <c r="F123" s="200" t="s">
        <v>22</v>
      </c>
      <c r="G123" s="190">
        <f>C123</f>
        <v>2623</v>
      </c>
      <c r="H123" s="191"/>
      <c r="I123" s="190">
        <f t="shared" si="30"/>
        <v>2623</v>
      </c>
      <c r="J123" s="153">
        <f t="shared" si="23"/>
        <v>0</v>
      </c>
      <c r="K123" s="152">
        <f t="shared" si="31"/>
        <v>2623</v>
      </c>
      <c r="L123" s="153"/>
      <c r="M123" s="190">
        <f t="shared" si="32"/>
        <v>2623</v>
      </c>
      <c r="N123" s="191">
        <f t="shared" si="25"/>
        <v>0</v>
      </c>
      <c r="O123" s="152">
        <f t="shared" si="33"/>
        <v>2623</v>
      </c>
      <c r="P123" s="153"/>
      <c r="Q123" s="152"/>
      <c r="R123" s="153"/>
      <c r="S123" s="155">
        <f t="shared" si="35"/>
        <v>2623</v>
      </c>
      <c r="T123" s="194"/>
      <c r="U123" s="190"/>
      <c r="V123" s="191"/>
      <c r="W123" s="154"/>
      <c r="X123" s="187"/>
      <c r="Y123" s="190">
        <f>G123</f>
        <v>2623</v>
      </c>
      <c r="Z123" s="185"/>
      <c r="AA123" s="190">
        <f t="shared" si="37"/>
        <v>2623</v>
      </c>
      <c r="AB123" s="191"/>
      <c r="AC123" s="190">
        <f t="shared" si="38"/>
        <v>2623</v>
      </c>
      <c r="AD123" s="191"/>
    </row>
    <row r="124" spans="1:30" s="109" customFormat="1" x14ac:dyDescent="0.25">
      <c r="A124" s="161" t="s">
        <v>20</v>
      </c>
      <c r="B124" s="161" t="s">
        <v>208</v>
      </c>
      <c r="C124" s="162">
        <v>2643</v>
      </c>
      <c r="D124" s="162" t="s">
        <v>22</v>
      </c>
      <c r="E124" s="162" t="s">
        <v>22</v>
      </c>
      <c r="F124" s="200">
        <v>105</v>
      </c>
      <c r="G124" s="190">
        <f t="shared" ref="G124:G126" si="49">C124</f>
        <v>2643</v>
      </c>
      <c r="H124" s="191">
        <f>F124</f>
        <v>105</v>
      </c>
      <c r="I124" s="190">
        <f t="shared" si="30"/>
        <v>2643</v>
      </c>
      <c r="J124" s="153">
        <f t="shared" si="23"/>
        <v>105</v>
      </c>
      <c r="K124" s="152">
        <f t="shared" si="31"/>
        <v>2643</v>
      </c>
      <c r="L124" s="153">
        <f t="shared" si="24"/>
        <v>105</v>
      </c>
      <c r="M124" s="190">
        <f t="shared" si="32"/>
        <v>2643</v>
      </c>
      <c r="N124" s="191">
        <f t="shared" si="25"/>
        <v>105</v>
      </c>
      <c r="O124" s="152">
        <f t="shared" si="33"/>
        <v>2643</v>
      </c>
      <c r="P124" s="153">
        <f t="shared" si="34"/>
        <v>105</v>
      </c>
      <c r="Q124" s="152"/>
      <c r="R124" s="153"/>
      <c r="S124" s="155">
        <f t="shared" si="35"/>
        <v>2643</v>
      </c>
      <c r="T124" s="194">
        <f t="shared" si="36"/>
        <v>105</v>
      </c>
      <c r="U124" s="190"/>
      <c r="V124" s="191"/>
      <c r="W124" s="154">
        <f>G124</f>
        <v>2643</v>
      </c>
      <c r="X124" s="187">
        <f>H124</f>
        <v>105</v>
      </c>
      <c r="Y124" s="190">
        <f t="shared" ref="Y124:Z125" si="50">G124</f>
        <v>2643</v>
      </c>
      <c r="Z124" s="185">
        <f t="shared" si="50"/>
        <v>105</v>
      </c>
      <c r="AA124" s="190">
        <f t="shared" si="37"/>
        <v>2643</v>
      </c>
      <c r="AB124" s="191">
        <f t="shared" si="28"/>
        <v>105</v>
      </c>
      <c r="AC124" s="190">
        <f t="shared" si="38"/>
        <v>2643</v>
      </c>
      <c r="AD124" s="191">
        <f t="shared" si="29"/>
        <v>105</v>
      </c>
    </row>
    <row r="125" spans="1:30" s="109" customFormat="1" x14ac:dyDescent="0.25">
      <c r="A125" s="161" t="s">
        <v>160</v>
      </c>
      <c r="B125" s="165" t="s">
        <v>209</v>
      </c>
      <c r="C125" s="162">
        <v>1600</v>
      </c>
      <c r="D125" s="162" t="s">
        <v>22</v>
      </c>
      <c r="E125" s="162" t="s">
        <v>22</v>
      </c>
      <c r="F125" s="200">
        <v>43</v>
      </c>
      <c r="G125" s="190">
        <f t="shared" si="49"/>
        <v>1600</v>
      </c>
      <c r="H125" s="191">
        <f>F125</f>
        <v>43</v>
      </c>
      <c r="I125" s="190">
        <f t="shared" si="30"/>
        <v>1600</v>
      </c>
      <c r="J125" s="153">
        <f t="shared" si="23"/>
        <v>43</v>
      </c>
      <c r="K125" s="152">
        <f t="shared" si="31"/>
        <v>1600</v>
      </c>
      <c r="L125" s="153">
        <f t="shared" si="24"/>
        <v>43</v>
      </c>
      <c r="M125" s="190">
        <f t="shared" si="32"/>
        <v>1600</v>
      </c>
      <c r="N125" s="191">
        <f t="shared" si="25"/>
        <v>43</v>
      </c>
      <c r="O125" s="152"/>
      <c r="P125" s="153"/>
      <c r="Q125" s="152">
        <f t="shared" si="40"/>
        <v>1600</v>
      </c>
      <c r="R125" s="153">
        <f t="shared" si="26"/>
        <v>43</v>
      </c>
      <c r="S125" s="155"/>
      <c r="T125" s="194"/>
      <c r="U125" s="190">
        <f t="shared" si="41"/>
        <v>1600</v>
      </c>
      <c r="V125" s="191">
        <f t="shared" si="27"/>
        <v>43</v>
      </c>
      <c r="W125" s="154"/>
      <c r="X125" s="187"/>
      <c r="Y125" s="190">
        <f t="shared" si="50"/>
        <v>1600</v>
      </c>
      <c r="Z125" s="185">
        <f t="shared" si="50"/>
        <v>43</v>
      </c>
      <c r="AA125" s="190">
        <f t="shared" si="37"/>
        <v>1600</v>
      </c>
      <c r="AB125" s="191">
        <f t="shared" si="28"/>
        <v>43</v>
      </c>
      <c r="AC125" s="190">
        <f t="shared" si="38"/>
        <v>1600</v>
      </c>
      <c r="AD125" s="191">
        <f t="shared" si="29"/>
        <v>43</v>
      </c>
    </row>
    <row r="126" spans="1:30" s="109" customFormat="1" x14ac:dyDescent="0.25">
      <c r="A126" s="161" t="s">
        <v>210</v>
      </c>
      <c r="B126" s="161" t="s">
        <v>211</v>
      </c>
      <c r="C126" s="173">
        <v>3732</v>
      </c>
      <c r="D126" s="173" t="s">
        <v>22</v>
      </c>
      <c r="E126" s="173" t="s">
        <v>22</v>
      </c>
      <c r="F126" s="203" t="s">
        <v>22</v>
      </c>
      <c r="G126" s="190">
        <f t="shared" si="49"/>
        <v>3732</v>
      </c>
      <c r="H126" s="191"/>
      <c r="I126" s="190">
        <f t="shared" si="30"/>
        <v>3732</v>
      </c>
      <c r="J126" s="153">
        <f t="shared" si="23"/>
        <v>0</v>
      </c>
      <c r="K126" s="152">
        <f t="shared" si="31"/>
        <v>3732</v>
      </c>
      <c r="L126" s="153"/>
      <c r="M126" s="190">
        <f t="shared" si="32"/>
        <v>3732</v>
      </c>
      <c r="N126" s="191">
        <f t="shared" si="25"/>
        <v>0</v>
      </c>
      <c r="O126" s="152"/>
      <c r="P126" s="153"/>
      <c r="Q126" s="152">
        <f t="shared" si="40"/>
        <v>3732</v>
      </c>
      <c r="R126" s="153"/>
      <c r="S126" s="155"/>
      <c r="T126" s="194"/>
      <c r="U126" s="190"/>
      <c r="V126" s="191"/>
      <c r="W126" s="154">
        <f>G126</f>
        <v>3732</v>
      </c>
      <c r="X126" s="187"/>
      <c r="Y126" s="190"/>
      <c r="Z126" s="185"/>
      <c r="AA126" s="190">
        <f t="shared" si="37"/>
        <v>3732</v>
      </c>
      <c r="AB126" s="191"/>
      <c r="AC126" s="190">
        <f t="shared" si="38"/>
        <v>3732</v>
      </c>
      <c r="AD126" s="191"/>
    </row>
    <row r="127" spans="1:30" s="109" customFormat="1" x14ac:dyDescent="0.25">
      <c r="A127" s="171" t="s">
        <v>212</v>
      </c>
      <c r="B127" s="171" t="s">
        <v>213</v>
      </c>
      <c r="C127" s="162">
        <v>1945</v>
      </c>
      <c r="D127" s="162" t="s">
        <v>22</v>
      </c>
      <c r="E127" s="162">
        <v>83</v>
      </c>
      <c r="F127" s="200" t="s">
        <v>22</v>
      </c>
      <c r="G127" s="190">
        <f>C127+E127</f>
        <v>2028</v>
      </c>
      <c r="H127" s="191"/>
      <c r="I127" s="190">
        <f t="shared" si="30"/>
        <v>2028</v>
      </c>
      <c r="J127" s="153">
        <f t="shared" si="23"/>
        <v>0</v>
      </c>
      <c r="K127" s="152">
        <f t="shared" si="31"/>
        <v>2028</v>
      </c>
      <c r="L127" s="153"/>
      <c r="M127" s="190">
        <f t="shared" si="32"/>
        <v>2028</v>
      </c>
      <c r="N127" s="191">
        <f t="shared" si="25"/>
        <v>0</v>
      </c>
      <c r="O127" s="152">
        <f t="shared" si="33"/>
        <v>2028</v>
      </c>
      <c r="P127" s="153"/>
      <c r="Q127" s="152"/>
      <c r="R127" s="153"/>
      <c r="S127" s="155">
        <f t="shared" si="35"/>
        <v>2028</v>
      </c>
      <c r="T127" s="194"/>
      <c r="U127" s="190"/>
      <c r="V127" s="191"/>
      <c r="W127" s="154"/>
      <c r="X127" s="187"/>
      <c r="Y127" s="190">
        <f>G127</f>
        <v>2028</v>
      </c>
      <c r="Z127" s="185"/>
      <c r="AA127" s="190">
        <f t="shared" si="37"/>
        <v>2028</v>
      </c>
      <c r="AB127" s="191"/>
      <c r="AC127" s="190">
        <f t="shared" si="38"/>
        <v>2028</v>
      </c>
      <c r="AD127" s="191"/>
    </row>
    <row r="128" spans="1:30" s="109" customFormat="1" x14ac:dyDescent="0.25">
      <c r="A128" s="161" t="s">
        <v>214</v>
      </c>
      <c r="B128" s="161" t="s">
        <v>215</v>
      </c>
      <c r="C128" s="162">
        <v>693</v>
      </c>
      <c r="D128" s="162" t="s">
        <v>22</v>
      </c>
      <c r="E128" s="162" t="s">
        <v>22</v>
      </c>
      <c r="F128" s="200" t="s">
        <v>22</v>
      </c>
      <c r="G128" s="190">
        <f>C128</f>
        <v>693</v>
      </c>
      <c r="H128" s="191"/>
      <c r="I128" s="190">
        <f t="shared" si="30"/>
        <v>693</v>
      </c>
      <c r="J128" s="153">
        <f t="shared" si="23"/>
        <v>0</v>
      </c>
      <c r="K128" s="152">
        <f t="shared" si="31"/>
        <v>693</v>
      </c>
      <c r="L128" s="153"/>
      <c r="M128" s="190">
        <f t="shared" si="32"/>
        <v>693</v>
      </c>
      <c r="N128" s="191">
        <f t="shared" si="25"/>
        <v>0</v>
      </c>
      <c r="O128" s="152"/>
      <c r="P128" s="153"/>
      <c r="Q128" s="152">
        <f t="shared" si="40"/>
        <v>693</v>
      </c>
      <c r="R128" s="153"/>
      <c r="S128" s="155"/>
      <c r="T128" s="194"/>
      <c r="U128" s="190">
        <f t="shared" si="41"/>
        <v>693</v>
      </c>
      <c r="V128" s="191"/>
      <c r="W128" s="154"/>
      <c r="X128" s="187"/>
      <c r="Y128" s="190">
        <f>G128</f>
        <v>693</v>
      </c>
      <c r="Z128" s="185"/>
      <c r="AA128" s="190">
        <f t="shared" si="37"/>
        <v>693</v>
      </c>
      <c r="AB128" s="191"/>
      <c r="AC128" s="190">
        <f t="shared" si="38"/>
        <v>693</v>
      </c>
      <c r="AD128" s="191"/>
    </row>
    <row r="129" spans="1:30" s="109" customFormat="1" x14ac:dyDescent="0.25">
      <c r="A129" s="161" t="s">
        <v>216</v>
      </c>
      <c r="B129" s="161" t="s">
        <v>217</v>
      </c>
      <c r="C129" s="162" t="s">
        <v>22</v>
      </c>
      <c r="D129" s="162" t="s">
        <v>22</v>
      </c>
      <c r="E129" s="162">
        <v>44</v>
      </c>
      <c r="F129" s="200" t="s">
        <v>22</v>
      </c>
      <c r="G129" s="190">
        <f>E129</f>
        <v>44</v>
      </c>
      <c r="H129" s="191"/>
      <c r="I129" s="190">
        <f t="shared" si="30"/>
        <v>44</v>
      </c>
      <c r="J129" s="153">
        <f t="shared" si="23"/>
        <v>0</v>
      </c>
      <c r="K129" s="152">
        <f t="shared" si="31"/>
        <v>44</v>
      </c>
      <c r="L129" s="153"/>
      <c r="M129" s="190">
        <f t="shared" si="32"/>
        <v>44</v>
      </c>
      <c r="N129" s="191">
        <f t="shared" si="25"/>
        <v>0</v>
      </c>
      <c r="O129" s="152">
        <f t="shared" si="33"/>
        <v>44</v>
      </c>
      <c r="P129" s="153"/>
      <c r="Q129" s="152"/>
      <c r="R129" s="153"/>
      <c r="S129" s="155">
        <f t="shared" si="35"/>
        <v>44</v>
      </c>
      <c r="T129" s="194"/>
      <c r="U129" s="190"/>
      <c r="V129" s="191"/>
      <c r="W129" s="154">
        <f>G129</f>
        <v>44</v>
      </c>
      <c r="X129" s="187"/>
      <c r="Y129" s="190"/>
      <c r="Z129" s="185"/>
      <c r="AA129" s="190">
        <f t="shared" si="37"/>
        <v>44</v>
      </c>
      <c r="AB129" s="191"/>
      <c r="AC129" s="190">
        <f t="shared" si="38"/>
        <v>44</v>
      </c>
      <c r="AD129" s="191"/>
    </row>
    <row r="130" spans="1:30" s="109" customFormat="1" x14ac:dyDescent="0.25">
      <c r="A130" s="161" t="s">
        <v>218</v>
      </c>
      <c r="B130" s="161" t="s">
        <v>219</v>
      </c>
      <c r="C130" s="162">
        <v>320</v>
      </c>
      <c r="D130" s="162" t="s">
        <v>22</v>
      </c>
      <c r="E130" s="162" t="s">
        <v>22</v>
      </c>
      <c r="F130" s="200" t="s">
        <v>220</v>
      </c>
      <c r="G130" s="190">
        <f>C130</f>
        <v>320</v>
      </c>
      <c r="H130" s="191" t="str">
        <f>F130</f>
        <v>60.00</v>
      </c>
      <c r="I130" s="190">
        <f t="shared" si="30"/>
        <v>320</v>
      </c>
      <c r="J130" s="153" t="str">
        <f t="shared" si="23"/>
        <v>60.00</v>
      </c>
      <c r="K130" s="152">
        <f t="shared" si="31"/>
        <v>320</v>
      </c>
      <c r="L130" s="153" t="str">
        <f t="shared" si="24"/>
        <v>60.00</v>
      </c>
      <c r="M130" s="190">
        <f t="shared" si="32"/>
        <v>320</v>
      </c>
      <c r="N130" s="191" t="str">
        <f t="shared" si="25"/>
        <v>60.00</v>
      </c>
      <c r="O130" s="152"/>
      <c r="P130" s="153"/>
      <c r="Q130" s="152">
        <f t="shared" si="40"/>
        <v>320</v>
      </c>
      <c r="R130" s="153" t="str">
        <f t="shared" si="26"/>
        <v>60.00</v>
      </c>
      <c r="S130" s="155"/>
      <c r="T130" s="194"/>
      <c r="U130" s="190">
        <f t="shared" si="41"/>
        <v>320</v>
      </c>
      <c r="V130" s="191" t="str">
        <f t="shared" si="27"/>
        <v>60.00</v>
      </c>
      <c r="W130" s="154"/>
      <c r="X130" s="187"/>
      <c r="Y130" s="190"/>
      <c r="Z130" s="185"/>
      <c r="AA130" s="190">
        <f t="shared" si="37"/>
        <v>320</v>
      </c>
      <c r="AB130" s="191" t="str">
        <f t="shared" si="28"/>
        <v>60.00</v>
      </c>
      <c r="AC130" s="190">
        <f t="shared" si="38"/>
        <v>320</v>
      </c>
      <c r="AD130" s="191" t="str">
        <f t="shared" si="29"/>
        <v>60.00</v>
      </c>
    </row>
    <row r="131" spans="1:30" s="109" customFormat="1" x14ac:dyDescent="0.25">
      <c r="A131" s="161" t="s">
        <v>221</v>
      </c>
      <c r="B131" s="161" t="s">
        <v>222</v>
      </c>
      <c r="C131" s="162">
        <v>316</v>
      </c>
      <c r="D131" s="162" t="s">
        <v>22</v>
      </c>
      <c r="E131" s="162" t="s">
        <v>22</v>
      </c>
      <c r="F131" s="200" t="s">
        <v>22</v>
      </c>
      <c r="G131" s="190">
        <f t="shared" ref="G131:G133" si="51">C131</f>
        <v>316</v>
      </c>
      <c r="H131" s="191"/>
      <c r="I131" s="190">
        <f t="shared" si="30"/>
        <v>316</v>
      </c>
      <c r="J131" s="153">
        <f t="shared" si="23"/>
        <v>0</v>
      </c>
      <c r="K131" s="152">
        <f t="shared" si="31"/>
        <v>316</v>
      </c>
      <c r="L131" s="153"/>
      <c r="M131" s="190">
        <f t="shared" si="32"/>
        <v>316</v>
      </c>
      <c r="N131" s="191">
        <f t="shared" si="25"/>
        <v>0</v>
      </c>
      <c r="O131" s="152"/>
      <c r="P131" s="153"/>
      <c r="Q131" s="152">
        <f t="shared" si="40"/>
        <v>316</v>
      </c>
      <c r="R131" s="153"/>
      <c r="S131" s="155"/>
      <c r="T131" s="194"/>
      <c r="U131" s="190">
        <f>Q131</f>
        <v>316</v>
      </c>
      <c r="V131" s="191"/>
      <c r="W131" s="154"/>
      <c r="X131" s="187"/>
      <c r="Y131" s="190">
        <f>G131</f>
        <v>316</v>
      </c>
      <c r="Z131" s="185"/>
      <c r="AA131" s="190">
        <f t="shared" si="37"/>
        <v>316</v>
      </c>
      <c r="AB131" s="191"/>
      <c r="AC131" s="190">
        <f t="shared" si="38"/>
        <v>316</v>
      </c>
      <c r="AD131" s="191"/>
    </row>
    <row r="132" spans="1:30" s="109" customFormat="1" x14ac:dyDescent="0.25">
      <c r="A132" s="161" t="s">
        <v>223</v>
      </c>
      <c r="B132" s="161" t="s">
        <v>224</v>
      </c>
      <c r="C132" s="162">
        <v>1483</v>
      </c>
      <c r="D132" s="162" t="s">
        <v>22</v>
      </c>
      <c r="E132" s="162" t="s">
        <v>22</v>
      </c>
      <c r="F132" s="200" t="s">
        <v>22</v>
      </c>
      <c r="G132" s="190">
        <f t="shared" si="51"/>
        <v>1483</v>
      </c>
      <c r="H132" s="191"/>
      <c r="I132" s="190">
        <f t="shared" si="30"/>
        <v>1483</v>
      </c>
      <c r="J132" s="153">
        <f t="shared" si="23"/>
        <v>0</v>
      </c>
      <c r="K132" s="152">
        <f t="shared" si="31"/>
        <v>1483</v>
      </c>
      <c r="L132" s="153"/>
      <c r="M132" s="190">
        <f t="shared" si="32"/>
        <v>1483</v>
      </c>
      <c r="N132" s="191">
        <f t="shared" si="25"/>
        <v>0</v>
      </c>
      <c r="O132" s="152">
        <f t="shared" si="33"/>
        <v>1483</v>
      </c>
      <c r="P132" s="153"/>
      <c r="Q132" s="152"/>
      <c r="R132" s="153"/>
      <c r="S132" s="155">
        <f t="shared" si="35"/>
        <v>1483</v>
      </c>
      <c r="T132" s="194"/>
      <c r="U132" s="190"/>
      <c r="V132" s="191"/>
      <c r="W132" s="154"/>
      <c r="X132" s="187"/>
      <c r="Y132" s="190">
        <f>G132</f>
        <v>1483</v>
      </c>
      <c r="Z132" s="185"/>
      <c r="AA132" s="190">
        <f t="shared" si="37"/>
        <v>1483</v>
      </c>
      <c r="AB132" s="191"/>
      <c r="AC132" s="190">
        <f t="shared" si="38"/>
        <v>1483</v>
      </c>
      <c r="AD132" s="191"/>
    </row>
    <row r="133" spans="1:30" s="109" customFormat="1" x14ac:dyDescent="0.25">
      <c r="A133" s="174" t="s">
        <v>225</v>
      </c>
      <c r="B133" s="174" t="s">
        <v>226</v>
      </c>
      <c r="C133" s="162">
        <v>299</v>
      </c>
      <c r="D133" s="162" t="s">
        <v>22</v>
      </c>
      <c r="E133" s="162" t="s">
        <v>22</v>
      </c>
      <c r="F133" s="200">
        <v>12</v>
      </c>
      <c r="G133" s="190">
        <f t="shared" si="51"/>
        <v>299</v>
      </c>
      <c r="H133" s="194">
        <f>F133</f>
        <v>12</v>
      </c>
      <c r="I133" s="190">
        <f t="shared" si="30"/>
        <v>299</v>
      </c>
      <c r="J133" s="153">
        <f t="shared" si="23"/>
        <v>12</v>
      </c>
      <c r="K133" s="152">
        <f t="shared" si="31"/>
        <v>299</v>
      </c>
      <c r="L133" s="153">
        <f t="shared" si="24"/>
        <v>12</v>
      </c>
      <c r="M133" s="190">
        <f t="shared" si="32"/>
        <v>299</v>
      </c>
      <c r="N133" s="191">
        <f t="shared" si="25"/>
        <v>12</v>
      </c>
      <c r="O133" s="152"/>
      <c r="P133" s="153"/>
      <c r="Q133" s="152">
        <f t="shared" si="40"/>
        <v>299</v>
      </c>
      <c r="R133" s="153">
        <f t="shared" si="26"/>
        <v>12</v>
      </c>
      <c r="S133" s="155"/>
      <c r="T133" s="194"/>
      <c r="U133" s="190"/>
      <c r="V133" s="191"/>
      <c r="W133" s="154">
        <f>G133</f>
        <v>299</v>
      </c>
      <c r="X133" s="187">
        <f>H133</f>
        <v>12</v>
      </c>
      <c r="Y133" s="190"/>
      <c r="Z133" s="185"/>
      <c r="AA133" s="190">
        <f t="shared" si="37"/>
        <v>299</v>
      </c>
      <c r="AB133" s="191">
        <f t="shared" si="28"/>
        <v>12</v>
      </c>
      <c r="AC133" s="190">
        <f t="shared" si="38"/>
        <v>299</v>
      </c>
      <c r="AD133" s="191">
        <f t="shared" si="29"/>
        <v>12</v>
      </c>
    </row>
    <row r="134" spans="1:30" s="109" customFormat="1" x14ac:dyDescent="0.25">
      <c r="A134" s="161" t="s">
        <v>227</v>
      </c>
      <c r="B134" s="161" t="s">
        <v>104</v>
      </c>
      <c r="C134" s="162">
        <v>3076</v>
      </c>
      <c r="D134" s="162" t="s">
        <v>22</v>
      </c>
      <c r="E134" s="162">
        <v>300</v>
      </c>
      <c r="F134" s="200" t="s">
        <v>22</v>
      </c>
      <c r="G134" s="190">
        <f>C134+E134</f>
        <v>3376</v>
      </c>
      <c r="H134" s="191"/>
      <c r="I134" s="190">
        <f t="shared" ref="I134:I162" si="52">G134</f>
        <v>3376</v>
      </c>
      <c r="J134" s="153">
        <f t="shared" ref="J134:J162" si="53">H134</f>
        <v>0</v>
      </c>
      <c r="K134" s="152">
        <f t="shared" ref="K134:K162" si="54">G134</f>
        <v>3376</v>
      </c>
      <c r="L134" s="153"/>
      <c r="M134" s="190">
        <f t="shared" ref="M134:M162" si="55">I134</f>
        <v>3376</v>
      </c>
      <c r="N134" s="191">
        <f t="shared" ref="N134:N162" si="56">J134</f>
        <v>0</v>
      </c>
      <c r="O134" s="152"/>
      <c r="P134" s="153"/>
      <c r="Q134" s="152">
        <f t="shared" ref="Q134:Q162" si="57">G134</f>
        <v>3376</v>
      </c>
      <c r="R134" s="153"/>
      <c r="S134" s="155"/>
      <c r="T134" s="194"/>
      <c r="U134" s="190">
        <f t="shared" ref="U134:U158" si="58">Q134</f>
        <v>3376</v>
      </c>
      <c r="V134" s="191"/>
      <c r="W134" s="154"/>
      <c r="X134" s="187"/>
      <c r="Y134" s="190">
        <f>G134</f>
        <v>3376</v>
      </c>
      <c r="Z134" s="185"/>
      <c r="AA134" s="190">
        <f t="shared" ref="AA134:AA162" si="59">G134</f>
        <v>3376</v>
      </c>
      <c r="AB134" s="191"/>
      <c r="AC134" s="190">
        <f t="shared" ref="AC134:AC162" si="60">I134</f>
        <v>3376</v>
      </c>
      <c r="AD134" s="191"/>
    </row>
    <row r="135" spans="1:30" s="109" customFormat="1" x14ac:dyDescent="0.25">
      <c r="A135" s="161" t="s">
        <v>228</v>
      </c>
      <c r="B135" s="161" t="s">
        <v>229</v>
      </c>
      <c r="C135" s="162" t="s">
        <v>22</v>
      </c>
      <c r="D135" s="173">
        <v>2770</v>
      </c>
      <c r="E135" s="162" t="s">
        <v>22</v>
      </c>
      <c r="F135" s="203">
        <v>233</v>
      </c>
      <c r="G135" s="190"/>
      <c r="H135" s="191">
        <f>D135+F135</f>
        <v>3003</v>
      </c>
      <c r="I135" s="190"/>
      <c r="J135" s="153">
        <f t="shared" si="53"/>
        <v>3003</v>
      </c>
      <c r="K135" s="152"/>
      <c r="L135" s="153">
        <f t="shared" ref="L135:L156" si="61">H135</f>
        <v>3003</v>
      </c>
      <c r="M135" s="190">
        <f t="shared" si="55"/>
        <v>0</v>
      </c>
      <c r="N135" s="191">
        <f t="shared" si="56"/>
        <v>3003</v>
      </c>
      <c r="O135" s="152"/>
      <c r="P135" s="153"/>
      <c r="Q135" s="152"/>
      <c r="R135" s="153">
        <f t="shared" ref="R135:R156" si="62">H135</f>
        <v>3003</v>
      </c>
      <c r="S135" s="155"/>
      <c r="T135" s="194"/>
      <c r="U135" s="190"/>
      <c r="V135" s="191">
        <f t="shared" ref="V135:V156" si="63">R135</f>
        <v>3003</v>
      </c>
      <c r="W135" s="154"/>
      <c r="X135" s="187"/>
      <c r="Y135" s="190"/>
      <c r="Z135" s="185">
        <f t="shared" ref="Z135:Z136" si="64">H135</f>
        <v>3003</v>
      </c>
      <c r="AA135" s="190"/>
      <c r="AB135" s="191">
        <f t="shared" ref="AB135:AB156" si="65">H135</f>
        <v>3003</v>
      </c>
      <c r="AC135" s="190"/>
      <c r="AD135" s="191">
        <f t="shared" ref="AD135:AD156" si="66">J135</f>
        <v>3003</v>
      </c>
    </row>
    <row r="136" spans="1:30" s="109" customFormat="1" x14ac:dyDescent="0.25">
      <c r="A136" s="161" t="s">
        <v>230</v>
      </c>
      <c r="B136" s="177" t="s">
        <v>231</v>
      </c>
      <c r="C136" s="162" t="s">
        <v>22</v>
      </c>
      <c r="D136" s="162">
        <v>2575</v>
      </c>
      <c r="E136" s="162" t="s">
        <v>22</v>
      </c>
      <c r="F136" s="200">
        <v>216</v>
      </c>
      <c r="G136" s="190"/>
      <c r="H136" s="191">
        <f>D136+F136</f>
        <v>2791</v>
      </c>
      <c r="I136" s="190"/>
      <c r="J136" s="153">
        <f t="shared" si="53"/>
        <v>2791</v>
      </c>
      <c r="K136" s="152"/>
      <c r="L136" s="153">
        <f t="shared" si="61"/>
        <v>2791</v>
      </c>
      <c r="M136" s="190">
        <f t="shared" si="55"/>
        <v>0</v>
      </c>
      <c r="N136" s="191">
        <f t="shared" si="56"/>
        <v>2791</v>
      </c>
      <c r="O136" s="152">
        <f t="shared" ref="O136:O160" si="67">G136</f>
        <v>0</v>
      </c>
      <c r="P136" s="153">
        <f t="shared" ref="P136:P152" si="68">H136</f>
        <v>2791</v>
      </c>
      <c r="Q136" s="152"/>
      <c r="R136" s="153"/>
      <c r="S136" s="155"/>
      <c r="T136" s="194">
        <f t="shared" ref="T136:T152" si="69">P136</f>
        <v>2791</v>
      </c>
      <c r="U136" s="190"/>
      <c r="V136" s="191"/>
      <c r="W136" s="154"/>
      <c r="X136" s="187"/>
      <c r="Y136" s="190"/>
      <c r="Z136" s="185">
        <f t="shared" si="64"/>
        <v>2791</v>
      </c>
      <c r="AA136" s="190"/>
      <c r="AB136" s="191">
        <f t="shared" si="65"/>
        <v>2791</v>
      </c>
      <c r="AC136" s="190"/>
      <c r="AD136" s="191">
        <f t="shared" si="66"/>
        <v>2791</v>
      </c>
    </row>
    <row r="137" spans="1:30" s="109" customFormat="1" x14ac:dyDescent="0.25">
      <c r="A137" s="161" t="s">
        <v>232</v>
      </c>
      <c r="B137" s="161" t="s">
        <v>233</v>
      </c>
      <c r="C137" s="162">
        <v>779</v>
      </c>
      <c r="D137" s="162" t="s">
        <v>22</v>
      </c>
      <c r="E137" s="162" t="s">
        <v>22</v>
      </c>
      <c r="F137" s="200" t="s">
        <v>22</v>
      </c>
      <c r="G137" s="190">
        <f>C137</f>
        <v>779</v>
      </c>
      <c r="H137" s="191"/>
      <c r="I137" s="190">
        <f t="shared" si="52"/>
        <v>779</v>
      </c>
      <c r="J137" s="153">
        <f t="shared" si="53"/>
        <v>0</v>
      </c>
      <c r="K137" s="152">
        <f t="shared" si="54"/>
        <v>779</v>
      </c>
      <c r="L137" s="153"/>
      <c r="M137" s="190">
        <f t="shared" si="55"/>
        <v>779</v>
      </c>
      <c r="N137" s="191">
        <f t="shared" si="56"/>
        <v>0</v>
      </c>
      <c r="O137" s="152"/>
      <c r="P137" s="153"/>
      <c r="Q137" s="152">
        <f t="shared" si="57"/>
        <v>779</v>
      </c>
      <c r="R137" s="153"/>
      <c r="S137" s="155"/>
      <c r="T137" s="194"/>
      <c r="U137" s="190"/>
      <c r="V137" s="191"/>
      <c r="W137" s="154">
        <f>G137</f>
        <v>779</v>
      </c>
      <c r="X137" s="187"/>
      <c r="Y137" s="190"/>
      <c r="Z137" s="185"/>
      <c r="AA137" s="190">
        <f t="shared" si="59"/>
        <v>779</v>
      </c>
      <c r="AB137" s="191"/>
      <c r="AC137" s="190">
        <f t="shared" si="60"/>
        <v>779</v>
      </c>
      <c r="AD137" s="191"/>
    </row>
    <row r="138" spans="1:30" s="109" customFormat="1" x14ac:dyDescent="0.25">
      <c r="A138" s="164" t="s">
        <v>234</v>
      </c>
      <c r="B138" s="164" t="s">
        <v>154</v>
      </c>
      <c r="C138" s="162">
        <v>3943</v>
      </c>
      <c r="D138" s="162" t="s">
        <v>22</v>
      </c>
      <c r="E138" s="162" t="s">
        <v>22</v>
      </c>
      <c r="F138" s="200">
        <v>222</v>
      </c>
      <c r="G138" s="190">
        <f t="shared" ref="G138:G139" si="70">C138</f>
        <v>3943</v>
      </c>
      <c r="H138" s="191">
        <f>F138</f>
        <v>222</v>
      </c>
      <c r="I138" s="190">
        <f t="shared" si="52"/>
        <v>3943</v>
      </c>
      <c r="J138" s="153">
        <f t="shared" si="53"/>
        <v>222</v>
      </c>
      <c r="K138" s="152">
        <f t="shared" si="54"/>
        <v>3943</v>
      </c>
      <c r="L138" s="153">
        <f t="shared" si="61"/>
        <v>222</v>
      </c>
      <c r="M138" s="190">
        <f t="shared" si="55"/>
        <v>3943</v>
      </c>
      <c r="N138" s="191">
        <f t="shared" si="56"/>
        <v>222</v>
      </c>
      <c r="O138" s="152"/>
      <c r="P138" s="153"/>
      <c r="Q138" s="152">
        <f t="shared" si="57"/>
        <v>3943</v>
      </c>
      <c r="R138" s="153">
        <f t="shared" si="62"/>
        <v>222</v>
      </c>
      <c r="S138" s="155"/>
      <c r="T138" s="194"/>
      <c r="U138" s="190">
        <f t="shared" si="58"/>
        <v>3943</v>
      </c>
      <c r="V138" s="191">
        <f t="shared" si="63"/>
        <v>222</v>
      </c>
      <c r="W138" s="154"/>
      <c r="X138" s="187"/>
      <c r="Y138" s="190"/>
      <c r="Z138" s="185"/>
      <c r="AA138" s="190">
        <f t="shared" si="59"/>
        <v>3943</v>
      </c>
      <c r="AB138" s="191">
        <f t="shared" si="65"/>
        <v>222</v>
      </c>
      <c r="AC138" s="190">
        <f t="shared" si="60"/>
        <v>3943</v>
      </c>
      <c r="AD138" s="191">
        <f t="shared" si="66"/>
        <v>222</v>
      </c>
    </row>
    <row r="139" spans="1:30" s="109" customFormat="1" x14ac:dyDescent="0.25">
      <c r="A139" s="161" t="s">
        <v>193</v>
      </c>
      <c r="B139" s="161" t="s">
        <v>235</v>
      </c>
      <c r="C139" s="162">
        <v>3411</v>
      </c>
      <c r="D139" s="162" t="s">
        <v>22</v>
      </c>
      <c r="E139" s="162" t="s">
        <v>22</v>
      </c>
      <c r="F139" s="200" t="s">
        <v>22</v>
      </c>
      <c r="G139" s="190">
        <f t="shared" si="70"/>
        <v>3411</v>
      </c>
      <c r="H139" s="191"/>
      <c r="I139" s="190">
        <f t="shared" si="52"/>
        <v>3411</v>
      </c>
      <c r="J139" s="153">
        <f t="shared" si="53"/>
        <v>0</v>
      </c>
      <c r="K139" s="152">
        <f t="shared" si="54"/>
        <v>3411</v>
      </c>
      <c r="L139" s="153"/>
      <c r="M139" s="190">
        <f t="shared" si="55"/>
        <v>3411</v>
      </c>
      <c r="N139" s="191">
        <f t="shared" si="56"/>
        <v>0</v>
      </c>
      <c r="O139" s="152">
        <f t="shared" si="67"/>
        <v>3411</v>
      </c>
      <c r="P139" s="153"/>
      <c r="Q139" s="152"/>
      <c r="R139" s="153"/>
      <c r="S139" s="155">
        <f t="shared" ref="S139:S157" si="71">O139</f>
        <v>3411</v>
      </c>
      <c r="T139" s="194"/>
      <c r="U139" s="190"/>
      <c r="V139" s="191"/>
      <c r="W139" s="154"/>
      <c r="X139" s="187"/>
      <c r="Y139" s="190">
        <f>G139</f>
        <v>3411</v>
      </c>
      <c r="Z139" s="185"/>
      <c r="AA139" s="190">
        <f t="shared" si="59"/>
        <v>3411</v>
      </c>
      <c r="AB139" s="191"/>
      <c r="AC139" s="190">
        <f t="shared" si="60"/>
        <v>3411</v>
      </c>
      <c r="AD139" s="191"/>
    </row>
    <row r="140" spans="1:30" s="109" customFormat="1" x14ac:dyDescent="0.25">
      <c r="A140" s="161" t="s">
        <v>236</v>
      </c>
      <c r="B140" s="166" t="s">
        <v>237</v>
      </c>
      <c r="C140" s="162" t="s">
        <v>22</v>
      </c>
      <c r="D140" s="162">
        <v>2818</v>
      </c>
      <c r="E140" s="162" t="s">
        <v>22</v>
      </c>
      <c r="F140" s="200">
        <v>180</v>
      </c>
      <c r="G140" s="190"/>
      <c r="H140" s="191">
        <f>D140+F140</f>
        <v>2998</v>
      </c>
      <c r="I140" s="190"/>
      <c r="J140" s="153">
        <f t="shared" si="53"/>
        <v>2998</v>
      </c>
      <c r="K140" s="152"/>
      <c r="L140" s="153">
        <f t="shared" si="61"/>
        <v>2998</v>
      </c>
      <c r="M140" s="190">
        <f t="shared" si="55"/>
        <v>0</v>
      </c>
      <c r="N140" s="191">
        <f t="shared" si="56"/>
        <v>2998</v>
      </c>
      <c r="O140" s="152"/>
      <c r="P140" s="153"/>
      <c r="Q140" s="152"/>
      <c r="R140" s="153">
        <f t="shared" si="62"/>
        <v>2998</v>
      </c>
      <c r="S140" s="155"/>
      <c r="T140" s="194"/>
      <c r="U140" s="190"/>
      <c r="V140" s="191">
        <f t="shared" si="63"/>
        <v>2998</v>
      </c>
      <c r="W140" s="154"/>
      <c r="X140" s="187"/>
      <c r="Y140" s="190"/>
      <c r="Z140" s="185">
        <f>H140</f>
        <v>2998</v>
      </c>
      <c r="AA140" s="190">
        <f t="shared" si="59"/>
        <v>0</v>
      </c>
      <c r="AB140" s="191">
        <f t="shared" si="65"/>
        <v>2998</v>
      </c>
      <c r="AC140" s="190">
        <f t="shared" si="60"/>
        <v>0</v>
      </c>
      <c r="AD140" s="191">
        <f t="shared" si="66"/>
        <v>2998</v>
      </c>
    </row>
    <row r="141" spans="1:30" s="109" customFormat="1" x14ac:dyDescent="0.25">
      <c r="A141" s="161" t="s">
        <v>238</v>
      </c>
      <c r="B141" s="161" t="s">
        <v>239</v>
      </c>
      <c r="C141" s="162">
        <v>1424</v>
      </c>
      <c r="D141" s="162" t="s">
        <v>22</v>
      </c>
      <c r="E141" s="162">
        <v>204</v>
      </c>
      <c r="F141" s="200" t="s">
        <v>22</v>
      </c>
      <c r="G141" s="190">
        <f>C141+E141</f>
        <v>1628</v>
      </c>
      <c r="H141" s="191"/>
      <c r="I141" s="190">
        <f t="shared" si="52"/>
        <v>1628</v>
      </c>
      <c r="J141" s="153">
        <f t="shared" si="53"/>
        <v>0</v>
      </c>
      <c r="K141" s="152">
        <f t="shared" si="54"/>
        <v>1628</v>
      </c>
      <c r="L141" s="153"/>
      <c r="M141" s="190">
        <f t="shared" si="55"/>
        <v>1628</v>
      </c>
      <c r="N141" s="191">
        <f t="shared" si="56"/>
        <v>0</v>
      </c>
      <c r="O141" s="152"/>
      <c r="P141" s="153"/>
      <c r="Q141" s="152">
        <f t="shared" si="57"/>
        <v>1628</v>
      </c>
      <c r="R141" s="153"/>
      <c r="S141" s="155"/>
      <c r="T141" s="194"/>
      <c r="U141" s="190">
        <f t="shared" si="58"/>
        <v>1628</v>
      </c>
      <c r="V141" s="191"/>
      <c r="W141" s="154">
        <f>G141</f>
        <v>1628</v>
      </c>
      <c r="X141" s="187"/>
      <c r="Y141" s="190"/>
      <c r="Z141" s="185"/>
      <c r="AA141" s="190">
        <f t="shared" si="59"/>
        <v>1628</v>
      </c>
      <c r="AB141" s="191"/>
      <c r="AC141" s="190">
        <f t="shared" si="60"/>
        <v>1628</v>
      </c>
      <c r="AD141" s="191"/>
    </row>
    <row r="142" spans="1:30" s="109" customFormat="1" x14ac:dyDescent="0.25">
      <c r="A142" s="161" t="s">
        <v>240</v>
      </c>
      <c r="B142" s="161" t="s">
        <v>241</v>
      </c>
      <c r="C142" s="162">
        <v>4642</v>
      </c>
      <c r="D142" s="162" t="s">
        <v>22</v>
      </c>
      <c r="E142" s="162">
        <v>2593</v>
      </c>
      <c r="F142" s="200" t="s">
        <v>22</v>
      </c>
      <c r="G142" s="190">
        <f t="shared" ref="G142:G143" si="72">C142+E142</f>
        <v>7235</v>
      </c>
      <c r="H142" s="215"/>
      <c r="I142" s="190">
        <f t="shared" si="52"/>
        <v>7235</v>
      </c>
      <c r="J142" s="153">
        <f t="shared" si="53"/>
        <v>0</v>
      </c>
      <c r="K142" s="152">
        <f t="shared" si="54"/>
        <v>7235</v>
      </c>
      <c r="L142" s="153"/>
      <c r="M142" s="190">
        <f t="shared" si="55"/>
        <v>7235</v>
      </c>
      <c r="N142" s="191">
        <f t="shared" si="56"/>
        <v>0</v>
      </c>
      <c r="O142" s="152">
        <f t="shared" si="67"/>
        <v>7235</v>
      </c>
      <c r="P142" s="153"/>
      <c r="Q142" s="152"/>
      <c r="R142" s="153"/>
      <c r="S142" s="155">
        <f t="shared" si="71"/>
        <v>7235</v>
      </c>
      <c r="T142" s="194"/>
      <c r="U142" s="190"/>
      <c r="V142" s="191"/>
      <c r="W142" s="154">
        <f>G142</f>
        <v>7235</v>
      </c>
      <c r="X142" s="187"/>
      <c r="Y142" s="190">
        <f>G142</f>
        <v>7235</v>
      </c>
      <c r="Z142" s="185"/>
      <c r="AA142" s="190">
        <f t="shared" si="59"/>
        <v>7235</v>
      </c>
      <c r="AB142" s="191"/>
      <c r="AC142" s="190">
        <f t="shared" si="60"/>
        <v>7235</v>
      </c>
      <c r="AD142" s="191"/>
    </row>
    <row r="143" spans="1:30" s="109" customFormat="1" x14ac:dyDescent="0.25">
      <c r="A143" s="178" t="s">
        <v>242</v>
      </c>
      <c r="B143" s="179" t="s">
        <v>243</v>
      </c>
      <c r="C143" s="167">
        <v>479</v>
      </c>
      <c r="D143" s="167" t="s">
        <v>22</v>
      </c>
      <c r="E143" s="167">
        <v>96</v>
      </c>
      <c r="F143" s="204" t="s">
        <v>22</v>
      </c>
      <c r="G143" s="190">
        <f t="shared" si="72"/>
        <v>575</v>
      </c>
      <c r="H143" s="194"/>
      <c r="I143" s="190">
        <f t="shared" si="52"/>
        <v>575</v>
      </c>
      <c r="J143" s="153">
        <f t="shared" si="53"/>
        <v>0</v>
      </c>
      <c r="K143" s="152">
        <f t="shared" si="54"/>
        <v>575</v>
      </c>
      <c r="L143" s="153"/>
      <c r="M143" s="190">
        <f t="shared" si="55"/>
        <v>575</v>
      </c>
      <c r="N143" s="191">
        <f t="shared" si="56"/>
        <v>0</v>
      </c>
      <c r="O143" s="152"/>
      <c r="P143" s="153"/>
      <c r="Q143" s="152">
        <f t="shared" si="57"/>
        <v>575</v>
      </c>
      <c r="R143" s="153"/>
      <c r="S143" s="155"/>
      <c r="T143" s="194"/>
      <c r="U143" s="190">
        <f t="shared" si="58"/>
        <v>575</v>
      </c>
      <c r="V143" s="191"/>
      <c r="W143" s="154"/>
      <c r="X143" s="187"/>
      <c r="Y143" s="214"/>
      <c r="Z143" s="228"/>
      <c r="AA143" s="190">
        <f t="shared" si="59"/>
        <v>575</v>
      </c>
      <c r="AB143" s="191"/>
      <c r="AC143" s="190">
        <f t="shared" si="60"/>
        <v>575</v>
      </c>
      <c r="AD143" s="191"/>
    </row>
    <row r="144" spans="1:30" s="109" customFormat="1" x14ac:dyDescent="0.25">
      <c r="A144" s="178" t="s">
        <v>244</v>
      </c>
      <c r="B144" s="164" t="s">
        <v>245</v>
      </c>
      <c r="C144" s="167">
        <v>247</v>
      </c>
      <c r="D144" s="167" t="s">
        <v>22</v>
      </c>
      <c r="E144" s="162" t="s">
        <v>22</v>
      </c>
      <c r="F144" s="204">
        <v>64</v>
      </c>
      <c r="G144" s="155">
        <f>C144</f>
        <v>247</v>
      </c>
      <c r="H144" s="194">
        <f>F144</f>
        <v>64</v>
      </c>
      <c r="I144" s="190">
        <f t="shared" si="52"/>
        <v>247</v>
      </c>
      <c r="J144" s="153">
        <f t="shared" si="53"/>
        <v>64</v>
      </c>
      <c r="K144" s="152">
        <f t="shared" si="54"/>
        <v>247</v>
      </c>
      <c r="L144" s="153">
        <f t="shared" si="61"/>
        <v>64</v>
      </c>
      <c r="M144" s="190">
        <f t="shared" si="55"/>
        <v>247</v>
      </c>
      <c r="N144" s="191">
        <f t="shared" si="56"/>
        <v>64</v>
      </c>
      <c r="O144" s="152"/>
      <c r="P144" s="153"/>
      <c r="Q144" s="152">
        <f t="shared" si="57"/>
        <v>247</v>
      </c>
      <c r="R144" s="153">
        <f t="shared" si="62"/>
        <v>64</v>
      </c>
      <c r="S144" s="155"/>
      <c r="T144" s="194"/>
      <c r="U144" s="190">
        <f t="shared" si="58"/>
        <v>247</v>
      </c>
      <c r="V144" s="191">
        <f t="shared" si="63"/>
        <v>64</v>
      </c>
      <c r="W144" s="154"/>
      <c r="X144" s="187"/>
      <c r="Y144" s="214"/>
      <c r="Z144" s="228"/>
      <c r="AA144" s="190">
        <f t="shared" si="59"/>
        <v>247</v>
      </c>
      <c r="AB144" s="191">
        <f t="shared" si="65"/>
        <v>64</v>
      </c>
      <c r="AC144" s="190">
        <f t="shared" si="60"/>
        <v>247</v>
      </c>
      <c r="AD144" s="191">
        <f t="shared" si="66"/>
        <v>64</v>
      </c>
    </row>
    <row r="145" spans="1:30" s="109" customFormat="1" x14ac:dyDescent="0.25">
      <c r="A145" s="172" t="s">
        <v>246</v>
      </c>
      <c r="B145" s="172" t="s">
        <v>247</v>
      </c>
      <c r="C145" s="162">
        <v>1775</v>
      </c>
      <c r="D145" s="162" t="s">
        <v>22</v>
      </c>
      <c r="E145" s="162" t="s">
        <v>22</v>
      </c>
      <c r="F145" s="200" t="s">
        <v>22</v>
      </c>
      <c r="G145" s="190">
        <f>C145</f>
        <v>1775</v>
      </c>
      <c r="H145" s="191"/>
      <c r="I145" s="190">
        <f t="shared" si="52"/>
        <v>1775</v>
      </c>
      <c r="J145" s="153">
        <f t="shared" si="53"/>
        <v>0</v>
      </c>
      <c r="K145" s="152">
        <f t="shared" si="54"/>
        <v>1775</v>
      </c>
      <c r="L145" s="153"/>
      <c r="M145" s="190">
        <f t="shared" si="55"/>
        <v>1775</v>
      </c>
      <c r="N145" s="191">
        <f t="shared" si="56"/>
        <v>0</v>
      </c>
      <c r="O145" s="152"/>
      <c r="P145" s="153"/>
      <c r="Q145" s="152">
        <f t="shared" si="57"/>
        <v>1775</v>
      </c>
      <c r="R145" s="153"/>
      <c r="S145" s="155"/>
      <c r="T145" s="194"/>
      <c r="U145" s="190">
        <f t="shared" si="58"/>
        <v>1775</v>
      </c>
      <c r="V145" s="191"/>
      <c r="W145" s="154"/>
      <c r="X145" s="187"/>
      <c r="Y145" s="190">
        <f>G145</f>
        <v>1775</v>
      </c>
      <c r="Z145" s="185"/>
      <c r="AA145" s="190">
        <f t="shared" si="59"/>
        <v>1775</v>
      </c>
      <c r="AB145" s="191"/>
      <c r="AC145" s="190">
        <f t="shared" si="60"/>
        <v>1775</v>
      </c>
      <c r="AD145" s="191"/>
    </row>
    <row r="146" spans="1:30" s="109" customFormat="1" x14ac:dyDescent="0.25">
      <c r="A146" s="161" t="s">
        <v>248</v>
      </c>
      <c r="B146" s="161" t="s">
        <v>249</v>
      </c>
      <c r="C146" s="162">
        <v>1577</v>
      </c>
      <c r="D146" s="162" t="s">
        <v>22</v>
      </c>
      <c r="E146" s="162" t="s">
        <v>22</v>
      </c>
      <c r="F146" s="200" t="s">
        <v>22</v>
      </c>
      <c r="G146" s="190">
        <f t="shared" ref="G146:G150" si="73">C146</f>
        <v>1577</v>
      </c>
      <c r="H146" s="191"/>
      <c r="I146" s="190">
        <f t="shared" si="52"/>
        <v>1577</v>
      </c>
      <c r="J146" s="153">
        <f t="shared" si="53"/>
        <v>0</v>
      </c>
      <c r="K146" s="152">
        <f t="shared" si="54"/>
        <v>1577</v>
      </c>
      <c r="L146" s="153"/>
      <c r="M146" s="190">
        <f t="shared" si="55"/>
        <v>1577</v>
      </c>
      <c r="N146" s="191">
        <f t="shared" si="56"/>
        <v>0</v>
      </c>
      <c r="O146" s="152">
        <f t="shared" si="67"/>
        <v>1577</v>
      </c>
      <c r="P146" s="153"/>
      <c r="Q146" s="152"/>
      <c r="R146" s="153"/>
      <c r="S146" s="155">
        <f t="shared" si="71"/>
        <v>1577</v>
      </c>
      <c r="T146" s="194"/>
      <c r="U146" s="190"/>
      <c r="V146" s="191"/>
      <c r="W146" s="154">
        <f>G146</f>
        <v>1577</v>
      </c>
      <c r="X146" s="187"/>
      <c r="Y146" s="190">
        <f>G146</f>
        <v>1577</v>
      </c>
      <c r="Z146" s="185"/>
      <c r="AA146" s="190">
        <f t="shared" si="59"/>
        <v>1577</v>
      </c>
      <c r="AB146" s="191"/>
      <c r="AC146" s="190">
        <f t="shared" si="60"/>
        <v>1577</v>
      </c>
      <c r="AD146" s="191"/>
    </row>
    <row r="147" spans="1:30" s="109" customFormat="1" x14ac:dyDescent="0.25">
      <c r="A147" s="161" t="s">
        <v>250</v>
      </c>
      <c r="B147" s="161" t="s">
        <v>233</v>
      </c>
      <c r="C147" s="162">
        <v>4318</v>
      </c>
      <c r="D147" s="162" t="s">
        <v>22</v>
      </c>
      <c r="E147" s="162" t="s">
        <v>22</v>
      </c>
      <c r="F147" s="200" t="s">
        <v>22</v>
      </c>
      <c r="G147" s="190">
        <f t="shared" si="73"/>
        <v>4318</v>
      </c>
      <c r="H147" s="191"/>
      <c r="I147" s="190">
        <f t="shared" si="52"/>
        <v>4318</v>
      </c>
      <c r="J147" s="153">
        <f t="shared" si="53"/>
        <v>0</v>
      </c>
      <c r="K147" s="152">
        <f t="shared" si="54"/>
        <v>4318</v>
      </c>
      <c r="L147" s="153"/>
      <c r="M147" s="190">
        <f t="shared" si="55"/>
        <v>4318</v>
      </c>
      <c r="N147" s="191">
        <f t="shared" si="56"/>
        <v>0</v>
      </c>
      <c r="O147" s="152"/>
      <c r="P147" s="153"/>
      <c r="Q147" s="152">
        <f t="shared" si="57"/>
        <v>4318</v>
      </c>
      <c r="R147" s="153"/>
      <c r="S147" s="155"/>
      <c r="T147" s="194"/>
      <c r="U147" s="190">
        <f t="shared" si="58"/>
        <v>4318</v>
      </c>
      <c r="V147" s="191"/>
      <c r="W147" s="154"/>
      <c r="X147" s="187"/>
      <c r="Y147" s="190"/>
      <c r="Z147" s="185"/>
      <c r="AA147" s="190">
        <f t="shared" si="59"/>
        <v>4318</v>
      </c>
      <c r="AB147" s="191"/>
      <c r="AC147" s="190">
        <f t="shared" si="60"/>
        <v>4318</v>
      </c>
      <c r="AD147" s="191"/>
    </row>
    <row r="148" spans="1:30" s="109" customFormat="1" x14ac:dyDescent="0.25">
      <c r="A148" s="161" t="s">
        <v>251</v>
      </c>
      <c r="B148" s="161" t="s">
        <v>252</v>
      </c>
      <c r="C148" s="162">
        <v>356</v>
      </c>
      <c r="D148" s="162" t="s">
        <v>22</v>
      </c>
      <c r="E148" s="162" t="s">
        <v>22</v>
      </c>
      <c r="F148" s="200" t="s">
        <v>22</v>
      </c>
      <c r="G148" s="190">
        <f t="shared" si="73"/>
        <v>356</v>
      </c>
      <c r="H148" s="215"/>
      <c r="I148" s="190">
        <f t="shared" si="52"/>
        <v>356</v>
      </c>
      <c r="J148" s="153">
        <f t="shared" si="53"/>
        <v>0</v>
      </c>
      <c r="K148" s="152">
        <f t="shared" si="54"/>
        <v>356</v>
      </c>
      <c r="L148" s="153"/>
      <c r="M148" s="190">
        <f t="shared" si="55"/>
        <v>356</v>
      </c>
      <c r="N148" s="191">
        <f t="shared" si="56"/>
        <v>0</v>
      </c>
      <c r="O148" s="152"/>
      <c r="P148" s="153"/>
      <c r="Q148" s="152">
        <f t="shared" si="57"/>
        <v>356</v>
      </c>
      <c r="R148" s="153"/>
      <c r="S148" s="155"/>
      <c r="T148" s="194"/>
      <c r="U148" s="190"/>
      <c r="V148" s="191"/>
      <c r="W148" s="154">
        <f>G148</f>
        <v>356</v>
      </c>
      <c r="X148" s="187"/>
      <c r="Y148" s="190"/>
      <c r="Z148" s="185"/>
      <c r="AA148" s="190">
        <f t="shared" si="59"/>
        <v>356</v>
      </c>
      <c r="AB148" s="191"/>
      <c r="AC148" s="190">
        <f t="shared" si="60"/>
        <v>356</v>
      </c>
      <c r="AD148" s="191"/>
    </row>
    <row r="149" spans="1:30" s="109" customFormat="1" x14ac:dyDescent="0.25">
      <c r="A149" s="161" t="s">
        <v>253</v>
      </c>
      <c r="B149" s="161" t="s">
        <v>254</v>
      </c>
      <c r="C149" s="162">
        <v>986</v>
      </c>
      <c r="D149" s="162" t="s">
        <v>22</v>
      </c>
      <c r="E149" s="162" t="s">
        <v>22</v>
      </c>
      <c r="F149" s="200" t="s">
        <v>22</v>
      </c>
      <c r="G149" s="190">
        <f t="shared" si="73"/>
        <v>986</v>
      </c>
      <c r="H149" s="191"/>
      <c r="I149" s="190">
        <f t="shared" si="52"/>
        <v>986</v>
      </c>
      <c r="J149" s="153">
        <f t="shared" si="53"/>
        <v>0</v>
      </c>
      <c r="K149" s="152">
        <f t="shared" si="54"/>
        <v>986</v>
      </c>
      <c r="L149" s="153"/>
      <c r="M149" s="190">
        <f t="shared" si="55"/>
        <v>986</v>
      </c>
      <c r="N149" s="191">
        <f t="shared" si="56"/>
        <v>0</v>
      </c>
      <c r="O149" s="152">
        <f t="shared" si="67"/>
        <v>986</v>
      </c>
      <c r="P149" s="153"/>
      <c r="Q149" s="152"/>
      <c r="R149" s="153"/>
      <c r="S149" s="155">
        <f t="shared" si="71"/>
        <v>986</v>
      </c>
      <c r="T149" s="194"/>
      <c r="U149" s="190"/>
      <c r="V149" s="191"/>
      <c r="W149" s="154">
        <f>G149</f>
        <v>986</v>
      </c>
      <c r="X149" s="187"/>
      <c r="Y149" s="214">
        <f>G149</f>
        <v>986</v>
      </c>
      <c r="Z149" s="228"/>
      <c r="AA149" s="190">
        <f t="shared" si="59"/>
        <v>986</v>
      </c>
      <c r="AB149" s="191"/>
      <c r="AC149" s="190">
        <f t="shared" si="60"/>
        <v>986</v>
      </c>
      <c r="AD149" s="191"/>
    </row>
    <row r="150" spans="1:30" s="109" customFormat="1" x14ac:dyDescent="0.25">
      <c r="A150" s="161" t="s">
        <v>255</v>
      </c>
      <c r="B150" s="161" t="s">
        <v>226</v>
      </c>
      <c r="C150" s="173">
        <v>1596</v>
      </c>
      <c r="D150" s="173" t="s">
        <v>22</v>
      </c>
      <c r="E150" s="173" t="s">
        <v>22</v>
      </c>
      <c r="F150" s="203" t="s">
        <v>22</v>
      </c>
      <c r="G150" s="190">
        <f t="shared" si="73"/>
        <v>1596</v>
      </c>
      <c r="H150" s="215"/>
      <c r="I150" s="190">
        <f t="shared" si="52"/>
        <v>1596</v>
      </c>
      <c r="J150" s="153">
        <f t="shared" si="53"/>
        <v>0</v>
      </c>
      <c r="K150" s="152">
        <f t="shared" si="54"/>
        <v>1596</v>
      </c>
      <c r="L150" s="153"/>
      <c r="M150" s="190">
        <f t="shared" si="55"/>
        <v>1596</v>
      </c>
      <c r="N150" s="191">
        <f t="shared" si="56"/>
        <v>0</v>
      </c>
      <c r="O150" s="152"/>
      <c r="P150" s="153"/>
      <c r="Q150" s="152">
        <f t="shared" si="57"/>
        <v>1596</v>
      </c>
      <c r="R150" s="153"/>
      <c r="S150" s="155"/>
      <c r="T150" s="194"/>
      <c r="U150" s="190">
        <f t="shared" si="58"/>
        <v>1596</v>
      </c>
      <c r="V150" s="191"/>
      <c r="W150" s="154"/>
      <c r="X150" s="187"/>
      <c r="Y150" s="214">
        <f>G150</f>
        <v>1596</v>
      </c>
      <c r="Z150" s="228"/>
      <c r="AA150" s="190">
        <f t="shared" si="59"/>
        <v>1596</v>
      </c>
      <c r="AB150" s="191"/>
      <c r="AC150" s="190">
        <f t="shared" si="60"/>
        <v>1596</v>
      </c>
      <c r="AD150" s="191"/>
    </row>
    <row r="151" spans="1:30" s="109" customFormat="1" x14ac:dyDescent="0.25">
      <c r="A151" s="161" t="s">
        <v>256</v>
      </c>
      <c r="B151" s="161" t="s">
        <v>114</v>
      </c>
      <c r="C151" s="162">
        <v>6175</v>
      </c>
      <c r="D151" s="162" t="s">
        <v>22</v>
      </c>
      <c r="E151" s="162">
        <v>100</v>
      </c>
      <c r="F151" s="200" t="s">
        <v>22</v>
      </c>
      <c r="G151" s="190">
        <f>C151+E151</f>
        <v>6275</v>
      </c>
      <c r="H151" s="191"/>
      <c r="I151" s="190">
        <f t="shared" si="52"/>
        <v>6275</v>
      </c>
      <c r="J151" s="153">
        <f t="shared" si="53"/>
        <v>0</v>
      </c>
      <c r="K151" s="152">
        <f t="shared" si="54"/>
        <v>6275</v>
      </c>
      <c r="L151" s="153"/>
      <c r="M151" s="190">
        <f t="shared" si="55"/>
        <v>6275</v>
      </c>
      <c r="N151" s="191">
        <f t="shared" si="56"/>
        <v>0</v>
      </c>
      <c r="O151" s="152"/>
      <c r="P151" s="153"/>
      <c r="Q151" s="152">
        <f t="shared" si="57"/>
        <v>6275</v>
      </c>
      <c r="R151" s="153"/>
      <c r="S151" s="155"/>
      <c r="T151" s="194"/>
      <c r="U151" s="190">
        <f t="shared" si="58"/>
        <v>6275</v>
      </c>
      <c r="V151" s="191"/>
      <c r="W151" s="154"/>
      <c r="X151" s="187"/>
      <c r="Y151" s="190"/>
      <c r="Z151" s="185"/>
      <c r="AA151" s="190">
        <f t="shared" si="59"/>
        <v>6275</v>
      </c>
      <c r="AB151" s="191"/>
      <c r="AC151" s="190">
        <f t="shared" si="60"/>
        <v>6275</v>
      </c>
      <c r="AD151" s="191"/>
    </row>
    <row r="152" spans="1:30" s="109" customFormat="1" x14ac:dyDescent="0.25">
      <c r="A152" s="161" t="s">
        <v>257</v>
      </c>
      <c r="B152" s="161" t="s">
        <v>211</v>
      </c>
      <c r="C152" s="162" t="s">
        <v>22</v>
      </c>
      <c r="D152" s="173">
        <v>2199</v>
      </c>
      <c r="E152" s="162" t="s">
        <v>22</v>
      </c>
      <c r="F152" s="203">
        <v>135</v>
      </c>
      <c r="G152" s="190"/>
      <c r="H152" s="191">
        <f>D152+F152</f>
        <v>2334</v>
      </c>
      <c r="I152" s="190"/>
      <c r="J152" s="153">
        <f t="shared" si="53"/>
        <v>2334</v>
      </c>
      <c r="K152" s="152"/>
      <c r="L152" s="153">
        <f t="shared" si="61"/>
        <v>2334</v>
      </c>
      <c r="M152" s="190"/>
      <c r="N152" s="191">
        <f t="shared" si="56"/>
        <v>2334</v>
      </c>
      <c r="O152" s="152"/>
      <c r="P152" s="153">
        <f t="shared" si="68"/>
        <v>2334</v>
      </c>
      <c r="Q152" s="152"/>
      <c r="R152" s="153"/>
      <c r="S152" s="155"/>
      <c r="T152" s="194">
        <f t="shared" si="69"/>
        <v>2334</v>
      </c>
      <c r="U152" s="190"/>
      <c r="V152" s="191"/>
      <c r="W152" s="154"/>
      <c r="X152" s="187">
        <f>H152</f>
        <v>2334</v>
      </c>
      <c r="Y152" s="190"/>
      <c r="Z152" s="185">
        <f>H152</f>
        <v>2334</v>
      </c>
      <c r="AA152" s="190"/>
      <c r="AB152" s="191">
        <f t="shared" si="65"/>
        <v>2334</v>
      </c>
      <c r="AC152" s="190"/>
      <c r="AD152" s="191">
        <f t="shared" si="66"/>
        <v>2334</v>
      </c>
    </row>
    <row r="153" spans="1:30" s="109" customFormat="1" x14ac:dyDescent="0.25">
      <c r="A153" s="171" t="s">
        <v>151</v>
      </c>
      <c r="B153" s="171" t="s">
        <v>176</v>
      </c>
      <c r="C153" s="162">
        <v>600</v>
      </c>
      <c r="D153" s="162" t="s">
        <v>22</v>
      </c>
      <c r="E153" s="162" t="s">
        <v>22</v>
      </c>
      <c r="F153" s="200" t="s">
        <v>22</v>
      </c>
      <c r="G153" s="190">
        <f>C153</f>
        <v>600</v>
      </c>
      <c r="H153" s="191"/>
      <c r="I153" s="190">
        <f t="shared" si="52"/>
        <v>600</v>
      </c>
      <c r="J153" s="153">
        <f t="shared" si="53"/>
        <v>0</v>
      </c>
      <c r="K153" s="152">
        <f t="shared" si="54"/>
        <v>600</v>
      </c>
      <c r="L153" s="153"/>
      <c r="M153" s="190">
        <f t="shared" si="55"/>
        <v>600</v>
      </c>
      <c r="N153" s="191">
        <f t="shared" si="56"/>
        <v>0</v>
      </c>
      <c r="O153" s="152"/>
      <c r="P153" s="153"/>
      <c r="Q153" s="152">
        <f t="shared" si="57"/>
        <v>600</v>
      </c>
      <c r="R153" s="153"/>
      <c r="S153" s="155"/>
      <c r="T153" s="194"/>
      <c r="U153" s="190">
        <f t="shared" si="58"/>
        <v>600</v>
      </c>
      <c r="V153" s="191"/>
      <c r="W153" s="154"/>
      <c r="X153" s="187"/>
      <c r="Y153" s="190"/>
      <c r="Z153" s="185"/>
      <c r="AA153" s="190">
        <f t="shared" si="59"/>
        <v>600</v>
      </c>
      <c r="AB153" s="191"/>
      <c r="AC153" s="190">
        <f t="shared" si="60"/>
        <v>600</v>
      </c>
      <c r="AD153" s="191"/>
    </row>
    <row r="154" spans="1:30" s="109" customFormat="1" x14ac:dyDescent="0.25">
      <c r="A154" s="164" t="s">
        <v>258</v>
      </c>
      <c r="B154" s="169" t="s">
        <v>259</v>
      </c>
      <c r="C154" s="162">
        <v>673</v>
      </c>
      <c r="D154" s="162" t="s">
        <v>22</v>
      </c>
      <c r="E154" s="162" t="s">
        <v>22</v>
      </c>
      <c r="F154" s="200" t="s">
        <v>22</v>
      </c>
      <c r="G154" s="190">
        <f t="shared" ref="G154:G158" si="74">C154</f>
        <v>673</v>
      </c>
      <c r="H154" s="191"/>
      <c r="I154" s="190">
        <f t="shared" si="52"/>
        <v>673</v>
      </c>
      <c r="J154" s="153">
        <f t="shared" si="53"/>
        <v>0</v>
      </c>
      <c r="K154" s="152">
        <f t="shared" si="54"/>
        <v>673</v>
      </c>
      <c r="L154" s="153"/>
      <c r="M154" s="190">
        <f t="shared" si="55"/>
        <v>673</v>
      </c>
      <c r="N154" s="191">
        <f t="shared" si="56"/>
        <v>0</v>
      </c>
      <c r="O154" s="152"/>
      <c r="P154" s="153"/>
      <c r="Q154" s="152">
        <f t="shared" si="57"/>
        <v>673</v>
      </c>
      <c r="R154" s="153"/>
      <c r="S154" s="155"/>
      <c r="T154" s="194"/>
      <c r="U154" s="190">
        <f t="shared" si="58"/>
        <v>673</v>
      </c>
      <c r="V154" s="191"/>
      <c r="W154" s="154"/>
      <c r="X154" s="187"/>
      <c r="Y154" s="190">
        <f>G154</f>
        <v>673</v>
      </c>
      <c r="Z154" s="185"/>
      <c r="AA154" s="190">
        <f t="shared" si="59"/>
        <v>673</v>
      </c>
      <c r="AB154" s="191"/>
      <c r="AC154" s="190">
        <f t="shared" si="60"/>
        <v>673</v>
      </c>
      <c r="AD154" s="191"/>
    </row>
    <row r="155" spans="1:30" s="109" customFormat="1" x14ac:dyDescent="0.25">
      <c r="A155" s="161" t="s">
        <v>260</v>
      </c>
      <c r="B155" s="166" t="s">
        <v>261</v>
      </c>
      <c r="C155" s="162">
        <v>413</v>
      </c>
      <c r="D155" s="162" t="s">
        <v>22</v>
      </c>
      <c r="E155" s="162" t="s">
        <v>22</v>
      </c>
      <c r="F155" s="200" t="s">
        <v>22</v>
      </c>
      <c r="G155" s="190">
        <f t="shared" si="74"/>
        <v>413</v>
      </c>
      <c r="H155" s="191"/>
      <c r="I155" s="190">
        <f t="shared" si="52"/>
        <v>413</v>
      </c>
      <c r="J155" s="153">
        <f t="shared" si="53"/>
        <v>0</v>
      </c>
      <c r="K155" s="152">
        <f t="shared" si="54"/>
        <v>413</v>
      </c>
      <c r="L155" s="153"/>
      <c r="M155" s="190">
        <f t="shared" si="55"/>
        <v>413</v>
      </c>
      <c r="N155" s="191">
        <f t="shared" si="56"/>
        <v>0</v>
      </c>
      <c r="O155" s="152"/>
      <c r="P155" s="153"/>
      <c r="Q155" s="152">
        <f t="shared" si="57"/>
        <v>413</v>
      </c>
      <c r="R155" s="153"/>
      <c r="S155" s="155"/>
      <c r="T155" s="194"/>
      <c r="U155" s="190">
        <f t="shared" si="58"/>
        <v>413</v>
      </c>
      <c r="V155" s="191"/>
      <c r="W155" s="154"/>
      <c r="X155" s="187"/>
      <c r="Y155" s="190">
        <f t="shared" ref="Y155:Z160" si="75">G155</f>
        <v>413</v>
      </c>
      <c r="Z155" s="185"/>
      <c r="AA155" s="190">
        <f t="shared" si="59"/>
        <v>413</v>
      </c>
      <c r="AB155" s="191"/>
      <c r="AC155" s="190">
        <f t="shared" si="60"/>
        <v>413</v>
      </c>
      <c r="AD155" s="191"/>
    </row>
    <row r="156" spans="1:30" s="109" customFormat="1" x14ac:dyDescent="0.25">
      <c r="A156" s="161" t="s">
        <v>262</v>
      </c>
      <c r="B156" s="161" t="s">
        <v>263</v>
      </c>
      <c r="C156" s="162">
        <v>2224</v>
      </c>
      <c r="D156" s="162" t="s">
        <v>22</v>
      </c>
      <c r="E156" s="162" t="s">
        <v>22</v>
      </c>
      <c r="F156" s="200">
        <v>220</v>
      </c>
      <c r="G156" s="190">
        <f t="shared" si="74"/>
        <v>2224</v>
      </c>
      <c r="H156" s="191">
        <f>F156</f>
        <v>220</v>
      </c>
      <c r="I156" s="190">
        <f t="shared" si="52"/>
        <v>2224</v>
      </c>
      <c r="J156" s="153">
        <f t="shared" si="53"/>
        <v>220</v>
      </c>
      <c r="K156" s="152">
        <f t="shared" si="54"/>
        <v>2224</v>
      </c>
      <c r="L156" s="153">
        <f t="shared" si="61"/>
        <v>220</v>
      </c>
      <c r="M156" s="190">
        <f t="shared" si="55"/>
        <v>2224</v>
      </c>
      <c r="N156" s="191">
        <f t="shared" si="56"/>
        <v>220</v>
      </c>
      <c r="O156" s="152"/>
      <c r="P156" s="153"/>
      <c r="Q156" s="152">
        <f t="shared" si="57"/>
        <v>2224</v>
      </c>
      <c r="R156" s="153">
        <f t="shared" si="62"/>
        <v>220</v>
      </c>
      <c r="S156" s="155"/>
      <c r="T156" s="194"/>
      <c r="U156" s="190">
        <f t="shared" si="58"/>
        <v>2224</v>
      </c>
      <c r="V156" s="191">
        <f t="shared" si="63"/>
        <v>220</v>
      </c>
      <c r="W156" s="154"/>
      <c r="X156" s="187"/>
      <c r="Y156" s="190">
        <f t="shared" si="75"/>
        <v>2224</v>
      </c>
      <c r="Z156" s="185">
        <f t="shared" si="75"/>
        <v>220</v>
      </c>
      <c r="AA156" s="190">
        <f t="shared" si="59"/>
        <v>2224</v>
      </c>
      <c r="AB156" s="191">
        <f t="shared" si="65"/>
        <v>220</v>
      </c>
      <c r="AC156" s="190">
        <f t="shared" si="60"/>
        <v>2224</v>
      </c>
      <c r="AD156" s="191">
        <f t="shared" si="66"/>
        <v>220</v>
      </c>
    </row>
    <row r="157" spans="1:30" s="109" customFormat="1" x14ac:dyDescent="0.25">
      <c r="A157" s="161" t="s">
        <v>264</v>
      </c>
      <c r="B157" s="161" t="s">
        <v>265</v>
      </c>
      <c r="C157" s="162">
        <v>2763</v>
      </c>
      <c r="D157" s="162" t="s">
        <v>22</v>
      </c>
      <c r="E157" s="162" t="s">
        <v>22</v>
      </c>
      <c r="F157" s="200" t="s">
        <v>22</v>
      </c>
      <c r="G157" s="190">
        <f t="shared" si="74"/>
        <v>2763</v>
      </c>
      <c r="H157" s="191"/>
      <c r="I157" s="190">
        <f t="shared" si="52"/>
        <v>2763</v>
      </c>
      <c r="J157" s="153">
        <f t="shared" si="53"/>
        <v>0</v>
      </c>
      <c r="K157" s="152">
        <f t="shared" si="54"/>
        <v>2763</v>
      </c>
      <c r="L157" s="153"/>
      <c r="M157" s="190">
        <f t="shared" si="55"/>
        <v>2763</v>
      </c>
      <c r="N157" s="191">
        <f t="shared" si="56"/>
        <v>0</v>
      </c>
      <c r="O157" s="152">
        <f t="shared" si="67"/>
        <v>2763</v>
      </c>
      <c r="P157" s="153"/>
      <c r="Q157" s="152"/>
      <c r="R157" s="153"/>
      <c r="S157" s="155">
        <f t="shared" si="71"/>
        <v>2763</v>
      </c>
      <c r="T157" s="194"/>
      <c r="U157" s="190"/>
      <c r="V157" s="191"/>
      <c r="W157" s="154">
        <f>G157</f>
        <v>2763</v>
      </c>
      <c r="X157" s="187"/>
      <c r="Y157" s="190">
        <f t="shared" si="75"/>
        <v>2763</v>
      </c>
      <c r="Z157" s="185"/>
      <c r="AA157" s="190">
        <f t="shared" si="59"/>
        <v>2763</v>
      </c>
      <c r="AB157" s="191"/>
      <c r="AC157" s="190">
        <f t="shared" si="60"/>
        <v>2763</v>
      </c>
      <c r="AD157" s="191"/>
    </row>
    <row r="158" spans="1:30" s="109" customFormat="1" x14ac:dyDescent="0.25">
      <c r="A158" s="161" t="s">
        <v>266</v>
      </c>
      <c r="B158" s="161" t="s">
        <v>267</v>
      </c>
      <c r="C158" s="173">
        <v>6515</v>
      </c>
      <c r="D158" s="162" t="s">
        <v>22</v>
      </c>
      <c r="E158" s="173" t="s">
        <v>22</v>
      </c>
      <c r="F158" s="203" t="s">
        <v>22</v>
      </c>
      <c r="G158" s="190">
        <f t="shared" si="74"/>
        <v>6515</v>
      </c>
      <c r="H158" s="191"/>
      <c r="I158" s="190">
        <f t="shared" si="52"/>
        <v>6515</v>
      </c>
      <c r="J158" s="153">
        <f t="shared" si="53"/>
        <v>0</v>
      </c>
      <c r="K158" s="152">
        <f t="shared" si="54"/>
        <v>6515</v>
      </c>
      <c r="L158" s="153"/>
      <c r="M158" s="190">
        <f t="shared" si="55"/>
        <v>6515</v>
      </c>
      <c r="N158" s="191">
        <f t="shared" si="56"/>
        <v>0</v>
      </c>
      <c r="O158" s="152"/>
      <c r="P158" s="153"/>
      <c r="Q158" s="152">
        <f t="shared" si="57"/>
        <v>6515</v>
      </c>
      <c r="R158" s="153"/>
      <c r="S158" s="155"/>
      <c r="T158" s="194"/>
      <c r="U158" s="190">
        <f t="shared" si="58"/>
        <v>6515</v>
      </c>
      <c r="V158" s="191"/>
      <c r="W158" s="154"/>
      <c r="X158" s="187"/>
      <c r="Y158" s="190">
        <f t="shared" si="75"/>
        <v>6515</v>
      </c>
      <c r="Z158" s="185"/>
      <c r="AA158" s="190">
        <f t="shared" si="59"/>
        <v>6515</v>
      </c>
      <c r="AB158" s="191"/>
      <c r="AC158" s="190">
        <f t="shared" si="60"/>
        <v>6515</v>
      </c>
      <c r="AD158" s="191"/>
    </row>
    <row r="159" spans="1:30" s="109" customFormat="1" x14ac:dyDescent="0.25">
      <c r="A159" s="161" t="s">
        <v>177</v>
      </c>
      <c r="B159" s="161" t="s">
        <v>268</v>
      </c>
      <c r="C159" s="162">
        <v>381</v>
      </c>
      <c r="D159" s="162" t="s">
        <v>22</v>
      </c>
      <c r="E159" s="162">
        <v>85</v>
      </c>
      <c r="F159" s="200" t="s">
        <v>22</v>
      </c>
      <c r="G159" s="190">
        <f>C159+E159</f>
        <v>466</v>
      </c>
      <c r="H159" s="191"/>
      <c r="I159" s="190">
        <f t="shared" si="52"/>
        <v>466</v>
      </c>
      <c r="J159" s="153">
        <f t="shared" si="53"/>
        <v>0</v>
      </c>
      <c r="K159" s="152">
        <f t="shared" si="54"/>
        <v>466</v>
      </c>
      <c r="L159" s="153"/>
      <c r="M159" s="190">
        <f t="shared" si="55"/>
        <v>466</v>
      </c>
      <c r="N159" s="191">
        <f t="shared" si="56"/>
        <v>0</v>
      </c>
      <c r="O159" s="152">
        <f t="shared" si="67"/>
        <v>466</v>
      </c>
      <c r="P159" s="153"/>
      <c r="Q159" s="152"/>
      <c r="R159" s="153"/>
      <c r="S159" s="155">
        <f>O159</f>
        <v>466</v>
      </c>
      <c r="T159" s="194"/>
      <c r="U159" s="190"/>
      <c r="V159" s="191"/>
      <c r="W159" s="154">
        <f>G159</f>
        <v>466</v>
      </c>
      <c r="X159" s="187"/>
      <c r="Y159" s="190">
        <f t="shared" si="75"/>
        <v>466</v>
      </c>
      <c r="Z159" s="185"/>
      <c r="AA159" s="190">
        <f t="shared" si="59"/>
        <v>466</v>
      </c>
      <c r="AB159" s="191"/>
      <c r="AC159" s="190">
        <f t="shared" si="60"/>
        <v>466</v>
      </c>
      <c r="AD159" s="191"/>
    </row>
    <row r="160" spans="1:30" s="109" customFormat="1" x14ac:dyDescent="0.25">
      <c r="A160" s="161" t="s">
        <v>177</v>
      </c>
      <c r="B160" s="166" t="s">
        <v>269</v>
      </c>
      <c r="C160" s="162">
        <v>2753</v>
      </c>
      <c r="D160" s="162" t="s">
        <v>22</v>
      </c>
      <c r="E160" s="162">
        <v>102</v>
      </c>
      <c r="F160" s="205" t="s">
        <v>22</v>
      </c>
      <c r="G160" s="190">
        <f>C160+E160</f>
        <v>2855</v>
      </c>
      <c r="H160" s="191"/>
      <c r="I160" s="190">
        <f t="shared" si="52"/>
        <v>2855</v>
      </c>
      <c r="J160" s="153">
        <f t="shared" si="53"/>
        <v>0</v>
      </c>
      <c r="K160" s="152">
        <f t="shared" si="54"/>
        <v>2855</v>
      </c>
      <c r="L160" s="153"/>
      <c r="M160" s="190">
        <f t="shared" si="55"/>
        <v>2855</v>
      </c>
      <c r="N160" s="191">
        <f t="shared" si="56"/>
        <v>0</v>
      </c>
      <c r="O160" s="152">
        <f t="shared" si="67"/>
        <v>2855</v>
      </c>
      <c r="P160" s="153"/>
      <c r="Q160" s="152"/>
      <c r="R160" s="153"/>
      <c r="S160" s="155">
        <f>O160</f>
        <v>2855</v>
      </c>
      <c r="T160" s="194"/>
      <c r="U160" s="190"/>
      <c r="V160" s="191"/>
      <c r="W160" s="154">
        <f t="shared" ref="W160:W162" si="76">G160</f>
        <v>2855</v>
      </c>
      <c r="X160" s="187"/>
      <c r="Y160" s="190">
        <f t="shared" si="75"/>
        <v>2855</v>
      </c>
      <c r="Z160" s="185"/>
      <c r="AA160" s="190">
        <f t="shared" si="59"/>
        <v>2855</v>
      </c>
      <c r="AB160" s="191"/>
      <c r="AC160" s="190">
        <f t="shared" si="60"/>
        <v>2855</v>
      </c>
      <c r="AD160" s="191"/>
    </row>
    <row r="161" spans="1:30" s="109" customFormat="1" x14ac:dyDescent="0.25">
      <c r="A161" s="172" t="s">
        <v>155</v>
      </c>
      <c r="B161" s="172" t="s">
        <v>156</v>
      </c>
      <c r="C161" s="162">
        <v>825</v>
      </c>
      <c r="D161" s="162" t="s">
        <v>22</v>
      </c>
      <c r="E161" s="162" t="s">
        <v>22</v>
      </c>
      <c r="F161" s="200" t="s">
        <v>22</v>
      </c>
      <c r="G161" s="190">
        <f>C161</f>
        <v>825</v>
      </c>
      <c r="H161" s="191"/>
      <c r="I161" s="190">
        <f t="shared" si="52"/>
        <v>825</v>
      </c>
      <c r="J161" s="153">
        <f t="shared" si="53"/>
        <v>0</v>
      </c>
      <c r="K161" s="152">
        <f t="shared" si="54"/>
        <v>825</v>
      </c>
      <c r="L161" s="153"/>
      <c r="M161" s="190">
        <f t="shared" si="55"/>
        <v>825</v>
      </c>
      <c r="N161" s="191">
        <f t="shared" si="56"/>
        <v>0</v>
      </c>
      <c r="O161" s="152"/>
      <c r="P161" s="153"/>
      <c r="Q161" s="152">
        <f t="shared" si="57"/>
        <v>825</v>
      </c>
      <c r="R161" s="153"/>
      <c r="S161" s="155"/>
      <c r="T161" s="194"/>
      <c r="U161" s="190"/>
      <c r="V161" s="191"/>
      <c r="W161" s="154">
        <f t="shared" si="76"/>
        <v>825</v>
      </c>
      <c r="X161" s="187"/>
      <c r="Y161" s="190"/>
      <c r="Z161" s="185"/>
      <c r="AA161" s="190">
        <f t="shared" si="59"/>
        <v>825</v>
      </c>
      <c r="AB161" s="191"/>
      <c r="AC161" s="190">
        <f t="shared" si="60"/>
        <v>825</v>
      </c>
      <c r="AD161" s="191"/>
    </row>
    <row r="162" spans="1:30" s="109" customFormat="1" x14ac:dyDescent="0.25">
      <c r="A162" s="161" t="s">
        <v>270</v>
      </c>
      <c r="B162" s="161" t="s">
        <v>271</v>
      </c>
      <c r="C162" s="162">
        <v>2514</v>
      </c>
      <c r="D162" s="162" t="s">
        <v>22</v>
      </c>
      <c r="E162" s="162" t="s">
        <v>22</v>
      </c>
      <c r="F162" s="200" t="s">
        <v>22</v>
      </c>
      <c r="G162" s="190">
        <f>C162</f>
        <v>2514</v>
      </c>
      <c r="H162" s="191"/>
      <c r="I162" s="190">
        <f t="shared" si="52"/>
        <v>2514</v>
      </c>
      <c r="J162" s="153">
        <f t="shared" si="53"/>
        <v>0</v>
      </c>
      <c r="K162" s="152">
        <f t="shared" si="54"/>
        <v>2514</v>
      </c>
      <c r="L162" s="153"/>
      <c r="M162" s="190">
        <f t="shared" si="55"/>
        <v>2514</v>
      </c>
      <c r="N162" s="191">
        <f t="shared" si="56"/>
        <v>0</v>
      </c>
      <c r="O162" s="152"/>
      <c r="P162" s="153"/>
      <c r="Q162" s="152">
        <f t="shared" si="57"/>
        <v>2514</v>
      </c>
      <c r="R162" s="153"/>
      <c r="S162" s="155"/>
      <c r="T162" s="194"/>
      <c r="U162" s="190"/>
      <c r="V162" s="191"/>
      <c r="W162" s="154">
        <f t="shared" si="76"/>
        <v>2514</v>
      </c>
      <c r="X162" s="187"/>
      <c r="Y162" s="190"/>
      <c r="Z162" s="185"/>
      <c r="AA162" s="190">
        <f t="shared" si="59"/>
        <v>2514</v>
      </c>
      <c r="AB162" s="191"/>
      <c r="AC162" s="190">
        <f t="shared" si="60"/>
        <v>2514</v>
      </c>
      <c r="AD162" s="191"/>
    </row>
    <row r="163" spans="1:30" ht="23.25" x14ac:dyDescent="0.25">
      <c r="A163" s="180"/>
      <c r="B163" s="180"/>
      <c r="C163" s="181"/>
      <c r="D163" s="181"/>
      <c r="E163" s="181"/>
      <c r="F163" s="206"/>
      <c r="G163" s="218">
        <f>SUM(G5:G162)</f>
        <v>332282</v>
      </c>
      <c r="H163" s="219">
        <f>SUM(H5:H162)</f>
        <v>123250</v>
      </c>
      <c r="I163" s="218">
        <f t="shared" ref="I163:Z163" si="77">SUM(I5:I162)</f>
        <v>326142</v>
      </c>
      <c r="J163" s="219">
        <f t="shared" si="77"/>
        <v>54380</v>
      </c>
      <c r="K163" s="218">
        <f t="shared" si="77"/>
        <v>332282</v>
      </c>
      <c r="L163" s="219">
        <f t="shared" si="77"/>
        <v>123250</v>
      </c>
      <c r="M163" s="218">
        <f t="shared" si="77"/>
        <v>326142</v>
      </c>
      <c r="N163" s="219">
        <f t="shared" si="77"/>
        <v>54380</v>
      </c>
      <c r="O163" s="218">
        <f t="shared" si="77"/>
        <v>177199</v>
      </c>
      <c r="P163" s="219">
        <f t="shared" si="77"/>
        <v>12757</v>
      </c>
      <c r="Q163" s="218">
        <f t="shared" si="77"/>
        <v>154563</v>
      </c>
      <c r="R163" s="219">
        <f t="shared" si="77"/>
        <v>110493</v>
      </c>
      <c r="S163" s="218">
        <f t="shared" si="77"/>
        <v>177199</v>
      </c>
      <c r="T163" s="219">
        <f t="shared" si="77"/>
        <v>12757</v>
      </c>
      <c r="U163" s="218">
        <f t="shared" si="77"/>
        <v>161993</v>
      </c>
      <c r="V163" s="219">
        <f t="shared" si="77"/>
        <v>38651</v>
      </c>
      <c r="W163" s="218">
        <f t="shared" si="77"/>
        <v>158040</v>
      </c>
      <c r="X163" s="219">
        <f t="shared" si="77"/>
        <v>81355</v>
      </c>
      <c r="Y163" s="218">
        <f t="shared" si="77"/>
        <v>276344</v>
      </c>
      <c r="Z163" s="230">
        <f t="shared" si="77"/>
        <v>15334</v>
      </c>
      <c r="AA163" s="218">
        <f t="shared" ref="AA163" si="78">SUM(AA5:AA162)</f>
        <v>332282</v>
      </c>
      <c r="AB163" s="219">
        <f t="shared" ref="AB163" si="79">SUM(AB5:AB162)</f>
        <v>123250</v>
      </c>
      <c r="AC163" s="218">
        <f t="shared" ref="AC163" si="80">SUM(AC5:AC162)</f>
        <v>326142</v>
      </c>
      <c r="AD163" s="219">
        <f t="shared" ref="AD163" si="81">SUM(AD5:AD162)</f>
        <v>54380</v>
      </c>
    </row>
    <row r="164" spans="1:30" ht="15" customHeight="1" x14ac:dyDescent="0.25">
      <c r="A164" s="156"/>
      <c r="B164" s="157" t="s">
        <v>272</v>
      </c>
      <c r="C164" s="158">
        <f>SUM(C5:C162)</f>
        <v>323961</v>
      </c>
      <c r="D164" s="158">
        <f>SUM(D5:D162)</f>
        <v>113478</v>
      </c>
      <c r="E164" s="158">
        <f>SUM(E5:E162)</f>
        <v>8321</v>
      </c>
      <c r="F164" s="207">
        <f>SUM(F5:F162)</f>
        <v>9772</v>
      </c>
      <c r="G164" s="385">
        <f>G163+H163</f>
        <v>455532</v>
      </c>
      <c r="H164" s="386"/>
      <c r="I164" s="385">
        <f>I163+J163</f>
        <v>380522</v>
      </c>
      <c r="J164" s="386"/>
      <c r="K164" s="385">
        <f>K163+L163</f>
        <v>455532</v>
      </c>
      <c r="L164" s="386"/>
      <c r="M164" s="368">
        <f>M163+N163</f>
        <v>380522</v>
      </c>
      <c r="N164" s="369"/>
      <c r="O164" s="368">
        <f>O163+P163</f>
        <v>189956</v>
      </c>
      <c r="P164" s="369"/>
      <c r="Q164" s="368">
        <f>Q163+R163</f>
        <v>265056</v>
      </c>
      <c r="R164" s="369"/>
      <c r="S164" s="376">
        <f>S163+T163</f>
        <v>189956</v>
      </c>
      <c r="T164" s="377"/>
      <c r="U164" s="385">
        <v>201164</v>
      </c>
      <c r="V164" s="386"/>
      <c r="W164" s="385">
        <v>284395</v>
      </c>
      <c r="X164" s="386"/>
      <c r="Y164" s="385">
        <f>Y163+Z163</f>
        <v>291678</v>
      </c>
      <c r="Z164" s="389"/>
      <c r="AA164" s="385">
        <f>AA163+AB163</f>
        <v>455532</v>
      </c>
      <c r="AB164" s="386"/>
      <c r="AC164" s="385">
        <f>AC163+AD163</f>
        <v>380522</v>
      </c>
      <c r="AD164" s="386"/>
    </row>
    <row r="165" spans="1:30" x14ac:dyDescent="0.25">
      <c r="A165" s="1"/>
      <c r="B165" s="1"/>
      <c r="C165" s="149"/>
      <c r="D165" s="149"/>
      <c r="E165" s="2"/>
      <c r="F165" s="2"/>
      <c r="G165" s="376"/>
      <c r="H165" s="377"/>
      <c r="I165" s="376"/>
      <c r="J165" s="377"/>
      <c r="K165" s="376"/>
      <c r="L165" s="377"/>
      <c r="M165" s="368"/>
      <c r="N165" s="369"/>
      <c r="O165" s="368"/>
      <c r="P165" s="369"/>
      <c r="Q165" s="368"/>
      <c r="R165" s="369"/>
      <c r="S165" s="376"/>
      <c r="T165" s="377"/>
      <c r="U165" s="376"/>
      <c r="V165" s="377"/>
      <c r="W165" s="376"/>
      <c r="X165" s="377"/>
      <c r="Y165" s="376"/>
      <c r="Z165" s="390"/>
      <c r="AA165" s="376"/>
      <c r="AB165" s="377"/>
      <c r="AC165" s="376"/>
      <c r="AD165" s="377"/>
    </row>
    <row r="166" spans="1:30" ht="21" customHeight="1" x14ac:dyDescent="0.25">
      <c r="A166" s="1"/>
      <c r="B166" s="1"/>
      <c r="C166" s="149">
        <f>C164+E164</f>
        <v>332282</v>
      </c>
      <c r="D166" s="149">
        <f>D164+F164</f>
        <v>123250</v>
      </c>
      <c r="E166" s="2"/>
      <c r="F166" s="2"/>
      <c r="G166" s="376"/>
      <c r="H166" s="377"/>
      <c r="I166" s="376"/>
      <c r="J166" s="377"/>
      <c r="K166" s="376"/>
      <c r="L166" s="377"/>
      <c r="M166" s="368"/>
      <c r="N166" s="369"/>
      <c r="O166" s="368"/>
      <c r="P166" s="369"/>
      <c r="Q166" s="368"/>
      <c r="R166" s="369"/>
      <c r="S166" s="376"/>
      <c r="T166" s="377"/>
      <c r="U166" s="376"/>
      <c r="V166" s="377"/>
      <c r="W166" s="376"/>
      <c r="X166" s="377"/>
      <c r="Y166" s="376"/>
      <c r="Z166" s="390"/>
      <c r="AA166" s="376"/>
      <c r="AB166" s="377"/>
      <c r="AC166" s="376"/>
      <c r="AD166" s="377"/>
    </row>
    <row r="167" spans="1:30" ht="27" customHeight="1" thickBot="1" x14ac:dyDescent="0.3">
      <c r="A167" s="1" t="s">
        <v>273</v>
      </c>
      <c r="B167" s="1"/>
      <c r="C167" s="149">
        <f>C166+D166</f>
        <v>455532</v>
      </c>
      <c r="D167" s="2"/>
      <c r="E167" s="2"/>
      <c r="F167" s="2"/>
      <c r="G167" s="378"/>
      <c r="H167" s="379"/>
      <c r="I167" s="378"/>
      <c r="J167" s="379"/>
      <c r="K167" s="378"/>
      <c r="L167" s="379"/>
      <c r="M167" s="370"/>
      <c r="N167" s="371"/>
      <c r="O167" s="370"/>
      <c r="P167" s="371"/>
      <c r="Q167" s="370"/>
      <c r="R167" s="371"/>
      <c r="S167" s="378"/>
      <c r="T167" s="379"/>
      <c r="U167" s="378"/>
      <c r="V167" s="379"/>
      <c r="W167" s="378"/>
      <c r="X167" s="379"/>
      <c r="Y167" s="378"/>
      <c r="Z167" s="391"/>
      <c r="AA167" s="378"/>
      <c r="AB167" s="379"/>
      <c r="AC167" s="378"/>
      <c r="AD167" s="379"/>
    </row>
    <row r="171" spans="1:30" x14ac:dyDescent="0.25">
      <c r="G171" s="419">
        <f>SUM(G164+I164+K164+M164+O164+Q164+S164+U164+W164+Y164+AA164+AC164)</f>
        <v>3930367</v>
      </c>
    </row>
  </sheetData>
  <mergeCells count="51">
    <mergeCell ref="AC1:AD4"/>
    <mergeCell ref="AC164:AD167"/>
    <mergeCell ref="Y1:Z4"/>
    <mergeCell ref="U1:V4"/>
    <mergeCell ref="U164:V167"/>
    <mergeCell ref="Y164:Z167"/>
    <mergeCell ref="AA1:AB4"/>
    <mergeCell ref="AA164:AB167"/>
    <mergeCell ref="W164:X167"/>
    <mergeCell ref="W1:X4"/>
    <mergeCell ref="G1:H4"/>
    <mergeCell ref="I1:J4"/>
    <mergeCell ref="G164:H167"/>
    <mergeCell ref="I164:J167"/>
    <mergeCell ref="K164:L167"/>
    <mergeCell ref="M164:N167"/>
    <mergeCell ref="O164:P167"/>
    <mergeCell ref="K1:L4"/>
    <mergeCell ref="M1:N4"/>
    <mergeCell ref="O1:P4"/>
    <mergeCell ref="Q1:R4"/>
    <mergeCell ref="Q164:R167"/>
    <mergeCell ref="S1:T4"/>
    <mergeCell ref="S164:T167"/>
    <mergeCell ref="A102:B102"/>
    <mergeCell ref="A116:B117"/>
    <mergeCell ref="C116:D117"/>
    <mergeCell ref="E116:F117"/>
    <mergeCell ref="A118:B118"/>
    <mergeCell ref="A100:B101"/>
    <mergeCell ref="C100:D101"/>
    <mergeCell ref="E100:F101"/>
    <mergeCell ref="A12:B13"/>
    <mergeCell ref="C12:D13"/>
    <mergeCell ref="E12:F13"/>
    <mergeCell ref="A14:B14"/>
    <mergeCell ref="A89:B89"/>
    <mergeCell ref="A1:F1"/>
    <mergeCell ref="A2:B3"/>
    <mergeCell ref="C2:D3"/>
    <mergeCell ref="E2:F3"/>
    <mergeCell ref="A7:B8"/>
    <mergeCell ref="C7:D8"/>
    <mergeCell ref="E7:F8"/>
    <mergeCell ref="A45:B46"/>
    <mergeCell ref="C45:D46"/>
    <mergeCell ref="E45:F46"/>
    <mergeCell ref="A47:B47"/>
    <mergeCell ref="A87:B88"/>
    <mergeCell ref="C87:D88"/>
    <mergeCell ref="E87:F88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61"/>
  <sheetViews>
    <sheetView zoomScale="130" zoomScaleNormal="130" workbookViewId="0">
      <selection activeCell="B66" sqref="B66"/>
    </sheetView>
  </sheetViews>
  <sheetFormatPr defaultRowHeight="15" x14ac:dyDescent="0.25"/>
  <cols>
    <col min="1" max="1" width="23.140625" customWidth="1"/>
    <col min="2" max="2" width="30.140625" customWidth="1"/>
    <col min="3" max="3" width="11.7109375" hidden="1" customWidth="1"/>
    <col min="4" max="1025" width="11.5703125" customWidth="1"/>
  </cols>
  <sheetData>
    <row r="1" spans="1:1024" ht="36.200000000000003" customHeight="1" x14ac:dyDescent="0.25">
      <c r="A1" s="396" t="s">
        <v>274</v>
      </c>
      <c r="B1" s="396"/>
      <c r="C1" s="396"/>
      <c r="D1" s="396"/>
      <c r="E1" s="396"/>
      <c r="F1" s="396"/>
      <c r="G1" s="396"/>
      <c r="H1" s="396"/>
      <c r="I1" s="396"/>
    </row>
    <row r="2" spans="1:1024" ht="15" customHeight="1" x14ac:dyDescent="0.25">
      <c r="A2" s="397" t="s">
        <v>13</v>
      </c>
      <c r="B2" s="397"/>
      <c r="C2" s="5"/>
      <c r="D2" s="398" t="s">
        <v>14</v>
      </c>
      <c r="E2" s="398"/>
      <c r="F2" s="398" t="s">
        <v>15</v>
      </c>
      <c r="G2" s="398"/>
      <c r="H2" s="399" t="s">
        <v>275</v>
      </c>
      <c r="I2" s="399"/>
    </row>
    <row r="3" spans="1:1024" ht="15.75" x14ac:dyDescent="0.25">
      <c r="A3" s="397"/>
      <c r="B3" s="397"/>
      <c r="C3" s="8"/>
      <c r="D3" s="398"/>
      <c r="E3" s="398"/>
      <c r="F3" s="398"/>
      <c r="G3" s="398"/>
      <c r="H3" s="399"/>
      <c r="I3" s="399"/>
    </row>
    <row r="4" spans="1:1024" x14ac:dyDescent="0.25">
      <c r="A4" s="9" t="s">
        <v>16</v>
      </c>
      <c r="B4" s="9" t="s">
        <v>17</v>
      </c>
      <c r="C4" s="10"/>
      <c r="D4" s="11" t="s">
        <v>18</v>
      </c>
      <c r="E4" s="11" t="s">
        <v>19</v>
      </c>
      <c r="F4" s="11" t="s">
        <v>18</v>
      </c>
      <c r="G4" s="11" t="s">
        <v>19</v>
      </c>
      <c r="H4" s="399"/>
      <c r="I4" s="399"/>
    </row>
    <row r="5" spans="1:1024" ht="16.5" customHeight="1" x14ac:dyDescent="0.25">
      <c r="A5" s="14" t="s">
        <v>276</v>
      </c>
      <c r="B5" s="22" t="s">
        <v>277</v>
      </c>
      <c r="C5" s="15">
        <v>40</v>
      </c>
      <c r="D5" s="15" t="s">
        <v>22</v>
      </c>
      <c r="E5" s="15" t="s">
        <v>22</v>
      </c>
      <c r="F5" s="15" t="s">
        <v>22</v>
      </c>
      <c r="G5" s="15">
        <v>60</v>
      </c>
      <c r="H5" s="39" t="s">
        <v>278</v>
      </c>
      <c r="I5" s="39" t="s">
        <v>279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</row>
    <row r="6" spans="1:1024" ht="16.5" customHeight="1" x14ac:dyDescent="0.25">
      <c r="A6" s="14" t="s">
        <v>280</v>
      </c>
      <c r="B6" s="14" t="s">
        <v>281</v>
      </c>
      <c r="C6" s="15">
        <v>73.819999999999993</v>
      </c>
      <c r="D6" s="18" t="s">
        <v>22</v>
      </c>
      <c r="E6" s="15">
        <v>72</v>
      </c>
      <c r="F6" s="18" t="s">
        <v>22</v>
      </c>
      <c r="G6" s="15">
        <v>17</v>
      </c>
      <c r="H6" s="39" t="s">
        <v>282</v>
      </c>
      <c r="I6" s="39" t="s">
        <v>283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</row>
    <row r="7" spans="1:1024" ht="16.5" customHeight="1" x14ac:dyDescent="0.25">
      <c r="A7" s="14" t="s">
        <v>284</v>
      </c>
      <c r="B7" s="14" t="s">
        <v>285</v>
      </c>
      <c r="C7" s="17">
        <v>56</v>
      </c>
      <c r="D7" s="15" t="s">
        <v>22</v>
      </c>
      <c r="E7" s="18" t="s">
        <v>22</v>
      </c>
      <c r="F7" s="15" t="s">
        <v>22</v>
      </c>
      <c r="G7" s="17">
        <v>22</v>
      </c>
      <c r="H7" s="40" t="s">
        <v>286</v>
      </c>
      <c r="I7" s="40" t="s">
        <v>287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</row>
    <row r="8" spans="1:1024" ht="13.35" customHeight="1" x14ac:dyDescent="0.25">
      <c r="A8" s="397" t="s">
        <v>13</v>
      </c>
      <c r="B8" s="397"/>
      <c r="C8" s="5"/>
      <c r="D8" s="398" t="s">
        <v>14</v>
      </c>
      <c r="E8" s="398"/>
      <c r="F8" s="398" t="s">
        <v>15</v>
      </c>
      <c r="G8" s="398"/>
      <c r="H8" s="399" t="s">
        <v>275</v>
      </c>
      <c r="I8" s="39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</row>
    <row r="9" spans="1:1024" ht="13.35" customHeight="1" x14ac:dyDescent="0.25">
      <c r="A9" s="397"/>
      <c r="B9" s="397"/>
      <c r="C9" s="8"/>
      <c r="D9" s="398"/>
      <c r="E9" s="398"/>
      <c r="F9" s="398"/>
      <c r="G9" s="398"/>
      <c r="H9" s="399"/>
      <c r="I9" s="39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</row>
    <row r="10" spans="1:1024" s="13" customFormat="1" ht="13.35" customHeight="1" x14ac:dyDescent="0.25">
      <c r="A10" s="9" t="s">
        <v>26</v>
      </c>
      <c r="B10" s="9" t="s">
        <v>17</v>
      </c>
      <c r="C10" s="10"/>
      <c r="D10" s="11" t="s">
        <v>18</v>
      </c>
      <c r="E10" s="11" t="s">
        <v>19</v>
      </c>
      <c r="F10" s="11" t="s">
        <v>18</v>
      </c>
      <c r="G10" s="11" t="s">
        <v>19</v>
      </c>
      <c r="H10" s="399"/>
      <c r="I10" s="399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AMH10"/>
      <c r="AMI10"/>
      <c r="AMJ10"/>
    </row>
    <row r="11" spans="1:1024" ht="16.5" customHeight="1" x14ac:dyDescent="0.25">
      <c r="A11" s="14" t="s">
        <v>288</v>
      </c>
      <c r="B11" s="14" t="s">
        <v>252</v>
      </c>
      <c r="C11" s="15">
        <v>625</v>
      </c>
      <c r="D11" s="15" t="s">
        <v>22</v>
      </c>
      <c r="E11" s="15" t="s">
        <v>22</v>
      </c>
      <c r="F11" s="18" t="s">
        <v>22</v>
      </c>
      <c r="G11" s="15">
        <v>25</v>
      </c>
      <c r="H11" s="39" t="s">
        <v>289</v>
      </c>
      <c r="I11" s="39" t="s">
        <v>290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</row>
    <row r="12" spans="1:1024" ht="13.35" customHeight="1" x14ac:dyDescent="0.25">
      <c r="A12" s="397" t="s">
        <v>31</v>
      </c>
      <c r="B12" s="397"/>
      <c r="C12" s="5"/>
      <c r="D12" s="398" t="s">
        <v>14</v>
      </c>
      <c r="E12" s="398"/>
      <c r="F12" s="398" t="s">
        <v>15</v>
      </c>
      <c r="G12" s="398"/>
      <c r="H12" s="399" t="s">
        <v>275</v>
      </c>
      <c r="I12" s="399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</row>
    <row r="13" spans="1:1024" ht="13.35" customHeight="1" x14ac:dyDescent="0.25">
      <c r="A13" s="397"/>
      <c r="B13" s="397"/>
      <c r="C13" s="8"/>
      <c r="D13" s="398"/>
      <c r="E13" s="398"/>
      <c r="F13" s="398"/>
      <c r="G13" s="398"/>
      <c r="H13" s="399"/>
      <c r="I13" s="399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</row>
    <row r="14" spans="1:1024" ht="13.35" customHeight="1" x14ac:dyDescent="0.25">
      <c r="A14" s="400" t="s">
        <v>17</v>
      </c>
      <c r="B14" s="400"/>
      <c r="C14" s="19"/>
      <c r="D14" s="11" t="s">
        <v>18</v>
      </c>
      <c r="E14" s="11" t="s">
        <v>19</v>
      </c>
      <c r="F14" s="11" t="s">
        <v>18</v>
      </c>
      <c r="G14" s="11" t="s">
        <v>19</v>
      </c>
      <c r="H14" s="399"/>
      <c r="I14" s="399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</row>
    <row r="15" spans="1:1024" ht="16.5" customHeight="1" x14ac:dyDescent="0.25">
      <c r="A15" s="20" t="s">
        <v>291</v>
      </c>
      <c r="B15" s="20" t="s">
        <v>292</v>
      </c>
      <c r="C15" s="15"/>
      <c r="D15" s="15" t="s">
        <v>22</v>
      </c>
      <c r="E15" s="15">
        <v>240</v>
      </c>
      <c r="F15" s="15">
        <v>10</v>
      </c>
      <c r="G15" s="15" t="s">
        <v>22</v>
      </c>
      <c r="H15" s="39" t="s">
        <v>293</v>
      </c>
      <c r="I15" s="39" t="s">
        <v>294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</row>
    <row r="16" spans="1:1024" ht="16.5" customHeight="1" x14ac:dyDescent="0.25">
      <c r="A16" s="14" t="s">
        <v>295</v>
      </c>
      <c r="B16" s="14" t="s">
        <v>296</v>
      </c>
      <c r="C16" s="15"/>
      <c r="D16" s="15" t="s">
        <v>22</v>
      </c>
      <c r="E16" s="15">
        <v>250</v>
      </c>
      <c r="F16" s="15" t="s">
        <v>22</v>
      </c>
      <c r="G16" s="15" t="s">
        <v>22</v>
      </c>
      <c r="H16" s="39" t="s">
        <v>297</v>
      </c>
      <c r="I16" s="39" t="s">
        <v>298</v>
      </c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</row>
    <row r="17" spans="1:61" ht="16.5" customHeight="1" x14ac:dyDescent="0.25">
      <c r="A17" s="20" t="s">
        <v>299</v>
      </c>
      <c r="B17" s="20" t="s">
        <v>300</v>
      </c>
      <c r="C17" s="15"/>
      <c r="D17" s="41" t="s">
        <v>22</v>
      </c>
      <c r="E17" s="15">
        <v>283</v>
      </c>
      <c r="F17" s="15" t="s">
        <v>22</v>
      </c>
      <c r="G17" s="15" t="s">
        <v>22</v>
      </c>
      <c r="H17" s="39" t="s">
        <v>301</v>
      </c>
      <c r="I17" s="39" t="s">
        <v>302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</row>
    <row r="18" spans="1:61" ht="13.35" customHeight="1" x14ac:dyDescent="0.25">
      <c r="A18" s="401" t="s">
        <v>80</v>
      </c>
      <c r="B18" s="401"/>
      <c r="C18" s="5"/>
      <c r="D18" s="398" t="s">
        <v>14</v>
      </c>
      <c r="E18" s="398"/>
      <c r="F18" s="398" t="s">
        <v>15</v>
      </c>
      <c r="G18" s="398"/>
      <c r="H18" s="399" t="s">
        <v>275</v>
      </c>
      <c r="I18" s="399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</row>
    <row r="19" spans="1:61" ht="13.35" customHeight="1" x14ac:dyDescent="0.25">
      <c r="A19" s="401"/>
      <c r="B19" s="401"/>
      <c r="C19" s="8"/>
      <c r="D19" s="398"/>
      <c r="E19" s="398"/>
      <c r="F19" s="398"/>
      <c r="G19" s="398"/>
      <c r="H19" s="399"/>
      <c r="I19" s="399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</row>
    <row r="20" spans="1:61" ht="13.35" customHeight="1" x14ac:dyDescent="0.25">
      <c r="A20" s="400" t="s">
        <v>17</v>
      </c>
      <c r="B20" s="400"/>
      <c r="C20" s="19"/>
      <c r="D20" s="11" t="s">
        <v>18</v>
      </c>
      <c r="E20" s="11" t="s">
        <v>19</v>
      </c>
      <c r="F20" s="11" t="s">
        <v>18</v>
      </c>
      <c r="G20" s="11" t="s">
        <v>19</v>
      </c>
      <c r="H20" s="399"/>
      <c r="I20" s="399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</row>
    <row r="21" spans="1:61" ht="16.5" customHeight="1" x14ac:dyDescent="0.25">
      <c r="A21" s="14" t="s">
        <v>303</v>
      </c>
      <c r="B21" s="14" t="s">
        <v>304</v>
      </c>
      <c r="C21" s="15">
        <v>73.709999999999994</v>
      </c>
      <c r="D21" s="15" t="s">
        <v>22</v>
      </c>
      <c r="E21" s="15" t="s">
        <v>22</v>
      </c>
      <c r="F21" s="15">
        <v>35</v>
      </c>
      <c r="G21" s="15"/>
      <c r="H21" s="39" t="s">
        <v>305</v>
      </c>
      <c r="I21" s="39" t="s">
        <v>306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</row>
    <row r="22" spans="1:61" ht="16.5" customHeight="1" x14ac:dyDescent="0.25">
      <c r="A22" s="14" t="s">
        <v>307</v>
      </c>
      <c r="B22" s="23" t="s">
        <v>308</v>
      </c>
      <c r="C22" s="15">
        <v>88</v>
      </c>
      <c r="D22" s="15" t="s">
        <v>22</v>
      </c>
      <c r="E22" s="15" t="s">
        <v>22</v>
      </c>
      <c r="F22" s="15" t="s">
        <v>22</v>
      </c>
      <c r="G22" s="15">
        <v>38</v>
      </c>
      <c r="H22" s="39" t="s">
        <v>309</v>
      </c>
      <c r="I22" s="39" t="s">
        <v>310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</row>
    <row r="23" spans="1:61" ht="16.5" customHeight="1" x14ac:dyDescent="0.25">
      <c r="A23" s="14" t="s">
        <v>311</v>
      </c>
      <c r="B23" s="14" t="s">
        <v>312</v>
      </c>
      <c r="C23" s="15">
        <v>150</v>
      </c>
      <c r="D23" s="15">
        <v>143</v>
      </c>
      <c r="E23" s="15" t="s">
        <v>22</v>
      </c>
      <c r="F23" s="15" t="s">
        <v>22</v>
      </c>
      <c r="G23" s="15" t="s">
        <v>22</v>
      </c>
      <c r="H23" s="39" t="s">
        <v>313</v>
      </c>
      <c r="I23" s="39" t="s">
        <v>314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</row>
    <row r="24" spans="1:61" ht="16.5" customHeight="1" x14ac:dyDescent="0.25">
      <c r="A24" s="14" t="s">
        <v>315</v>
      </c>
      <c r="B24" s="14" t="s">
        <v>316</v>
      </c>
      <c r="C24" s="15">
        <v>253.45</v>
      </c>
      <c r="D24" s="15" t="s">
        <v>22</v>
      </c>
      <c r="E24" s="15" t="s">
        <v>22</v>
      </c>
      <c r="F24" s="15" t="s">
        <v>22</v>
      </c>
      <c r="G24" s="15">
        <v>45</v>
      </c>
      <c r="H24" s="39" t="s">
        <v>317</v>
      </c>
      <c r="I24" s="39" t="s">
        <v>318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</row>
    <row r="25" spans="1:61" ht="16.5" customHeight="1" x14ac:dyDescent="0.25">
      <c r="A25" s="14" t="s">
        <v>319</v>
      </c>
      <c r="B25" s="14" t="s">
        <v>320</v>
      </c>
      <c r="C25" s="15">
        <v>80</v>
      </c>
      <c r="D25" s="15">
        <v>66</v>
      </c>
      <c r="E25" s="15" t="s">
        <v>22</v>
      </c>
      <c r="F25" s="15" t="s">
        <v>22</v>
      </c>
      <c r="G25" s="15">
        <v>26</v>
      </c>
      <c r="H25" s="39" t="s">
        <v>321</v>
      </c>
      <c r="I25" s="39" t="s">
        <v>322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</row>
    <row r="26" spans="1:61" ht="16.5" customHeight="1" x14ac:dyDescent="0.25">
      <c r="A26" s="36" t="s">
        <v>323</v>
      </c>
      <c r="B26" s="36" t="s">
        <v>324</v>
      </c>
      <c r="C26" s="42">
        <v>75</v>
      </c>
      <c r="D26" s="15">
        <v>70</v>
      </c>
      <c r="E26" s="15" t="s">
        <v>22</v>
      </c>
      <c r="F26" s="17" t="s">
        <v>22</v>
      </c>
      <c r="G26" s="17" t="s">
        <v>22</v>
      </c>
      <c r="H26" s="40" t="s">
        <v>325</v>
      </c>
      <c r="I26" s="40" t="s">
        <v>326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</row>
    <row r="27" spans="1:61" ht="16.5" customHeight="1" x14ac:dyDescent="0.25">
      <c r="A27" s="14" t="s">
        <v>327</v>
      </c>
      <c r="B27" s="14" t="s">
        <v>328</v>
      </c>
      <c r="C27" s="17">
        <v>96</v>
      </c>
      <c r="D27" s="15" t="s">
        <v>22</v>
      </c>
      <c r="E27" s="15" t="s">
        <v>22</v>
      </c>
      <c r="F27" s="15" t="s">
        <v>22</v>
      </c>
      <c r="G27" s="17">
        <v>40</v>
      </c>
      <c r="H27" s="40" t="s">
        <v>329</v>
      </c>
      <c r="I27" s="40" t="s">
        <v>330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</row>
    <row r="28" spans="1:61" ht="16.5" customHeight="1" x14ac:dyDescent="0.25">
      <c r="A28" s="14" t="s">
        <v>280</v>
      </c>
      <c r="B28" s="14" t="s">
        <v>331</v>
      </c>
      <c r="C28" s="15">
        <v>69</v>
      </c>
      <c r="D28" s="15" t="s">
        <v>22</v>
      </c>
      <c r="E28" s="15" t="s">
        <v>22</v>
      </c>
      <c r="F28" s="15" t="s">
        <v>22</v>
      </c>
      <c r="G28" s="15">
        <v>33</v>
      </c>
      <c r="H28" s="39" t="s">
        <v>332</v>
      </c>
      <c r="I28" s="39" t="s">
        <v>333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</row>
    <row r="29" spans="1:61" ht="16.5" customHeight="1" x14ac:dyDescent="0.25">
      <c r="A29" s="14" t="s">
        <v>334</v>
      </c>
      <c r="B29" s="14" t="s">
        <v>335</v>
      </c>
      <c r="C29" s="15">
        <v>112.42</v>
      </c>
      <c r="D29" s="15" t="s">
        <v>22</v>
      </c>
      <c r="E29" s="15" t="s">
        <v>22</v>
      </c>
      <c r="F29" s="15" t="s">
        <v>22</v>
      </c>
      <c r="G29" s="15">
        <v>30</v>
      </c>
      <c r="H29" s="39" t="s">
        <v>336</v>
      </c>
      <c r="I29" s="39" t="s">
        <v>337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</row>
    <row r="30" spans="1:61" ht="16.5" customHeight="1" x14ac:dyDescent="0.25">
      <c r="A30" s="14" t="s">
        <v>338</v>
      </c>
      <c r="B30" s="14" t="s">
        <v>339</v>
      </c>
      <c r="C30" s="15">
        <v>57.8</v>
      </c>
      <c r="D30" s="15">
        <v>23</v>
      </c>
      <c r="E30" s="15" t="s">
        <v>22</v>
      </c>
      <c r="F30" s="15" t="s">
        <v>22</v>
      </c>
      <c r="G30" s="15" t="s">
        <v>22</v>
      </c>
      <c r="H30" s="39" t="s">
        <v>340</v>
      </c>
      <c r="I30" s="39" t="s">
        <v>341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</row>
    <row r="31" spans="1:61" ht="16.5" customHeight="1" x14ac:dyDescent="0.25">
      <c r="A31" s="14" t="s">
        <v>342</v>
      </c>
      <c r="B31" s="14" t="s">
        <v>343</v>
      </c>
      <c r="C31" s="15">
        <v>250</v>
      </c>
      <c r="D31" s="15" t="s">
        <v>22</v>
      </c>
      <c r="E31" s="15" t="s">
        <v>22</v>
      </c>
      <c r="F31" s="15" t="s">
        <v>22</v>
      </c>
      <c r="G31" s="15">
        <v>15</v>
      </c>
      <c r="H31" s="39" t="s">
        <v>344</v>
      </c>
      <c r="I31" s="39" t="s">
        <v>345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</row>
    <row r="32" spans="1:61" ht="16.5" customHeight="1" x14ac:dyDescent="0.25">
      <c r="A32" s="14" t="s">
        <v>346</v>
      </c>
      <c r="B32" s="23" t="s">
        <v>347</v>
      </c>
      <c r="C32" s="15">
        <v>277.5</v>
      </c>
      <c r="D32" s="15" t="s">
        <v>22</v>
      </c>
      <c r="E32" s="15" t="s">
        <v>22</v>
      </c>
      <c r="F32" s="15" t="s">
        <v>22</v>
      </c>
      <c r="G32" s="15">
        <v>12</v>
      </c>
      <c r="H32" s="39" t="s">
        <v>348</v>
      </c>
      <c r="I32" s="39" t="s">
        <v>349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</row>
    <row r="33" spans="1:61" ht="16.5" customHeight="1" x14ac:dyDescent="0.25">
      <c r="A33" s="22" t="s">
        <v>350</v>
      </c>
      <c r="B33" s="14" t="s">
        <v>351</v>
      </c>
      <c r="C33" s="15">
        <v>322.5</v>
      </c>
      <c r="D33" s="15" t="s">
        <v>22</v>
      </c>
      <c r="E33" s="15" t="s">
        <v>22</v>
      </c>
      <c r="F33" s="15" t="s">
        <v>22</v>
      </c>
      <c r="G33" s="15">
        <v>77</v>
      </c>
      <c r="H33" s="39" t="s">
        <v>352</v>
      </c>
      <c r="I33" s="39" t="s">
        <v>353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</row>
    <row r="34" spans="1:61" ht="16.5" customHeight="1" x14ac:dyDescent="0.25">
      <c r="A34" s="22" t="s">
        <v>354</v>
      </c>
      <c r="B34" s="14" t="s">
        <v>355</v>
      </c>
      <c r="C34" s="15">
        <v>366</v>
      </c>
      <c r="D34" s="15">
        <v>6</v>
      </c>
      <c r="E34" s="15" t="s">
        <v>22</v>
      </c>
      <c r="F34" s="15" t="s">
        <v>22</v>
      </c>
      <c r="G34" s="15">
        <v>86</v>
      </c>
      <c r="H34" s="39" t="s">
        <v>356</v>
      </c>
      <c r="I34" s="39" t="s">
        <v>357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</row>
    <row r="35" spans="1:61" ht="16.5" customHeight="1" x14ac:dyDescent="0.25">
      <c r="A35" s="22" t="s">
        <v>358</v>
      </c>
      <c r="B35" s="14" t="s">
        <v>45</v>
      </c>
      <c r="C35" s="15">
        <v>44</v>
      </c>
      <c r="D35" s="15" t="s">
        <v>22</v>
      </c>
      <c r="E35" s="15" t="s">
        <v>22</v>
      </c>
      <c r="F35" s="15">
        <v>19</v>
      </c>
      <c r="G35" s="15" t="s">
        <v>22</v>
      </c>
      <c r="H35" s="39" t="s">
        <v>359</v>
      </c>
      <c r="I35" s="39" t="s">
        <v>360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</row>
    <row r="36" spans="1:61" ht="16.5" customHeight="1" x14ac:dyDescent="0.25">
      <c r="A36" s="22" t="s">
        <v>361</v>
      </c>
      <c r="B36" s="14" t="s">
        <v>45</v>
      </c>
      <c r="C36" s="15">
        <v>101.3</v>
      </c>
      <c r="D36" s="15" t="s">
        <v>22</v>
      </c>
      <c r="E36" s="15" t="s">
        <v>22</v>
      </c>
      <c r="F36" s="15">
        <v>66</v>
      </c>
      <c r="G36" s="15" t="s">
        <v>22</v>
      </c>
      <c r="H36" s="39" t="s">
        <v>362</v>
      </c>
      <c r="I36" s="39" t="s">
        <v>363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</row>
    <row r="37" spans="1:61" ht="16.5" customHeight="1" x14ac:dyDescent="0.25">
      <c r="A37" s="22" t="s">
        <v>364</v>
      </c>
      <c r="B37" s="14" t="s">
        <v>45</v>
      </c>
      <c r="C37" s="15">
        <v>109.2</v>
      </c>
      <c r="D37" s="15" t="s">
        <v>22</v>
      </c>
      <c r="E37" s="15" t="s">
        <v>22</v>
      </c>
      <c r="F37" s="15">
        <v>52</v>
      </c>
      <c r="G37" s="15" t="s">
        <v>22</v>
      </c>
      <c r="H37" s="39" t="s">
        <v>365</v>
      </c>
      <c r="I37" s="39" t="s">
        <v>366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</row>
    <row r="38" spans="1:61" ht="13.35" customHeight="1" x14ac:dyDescent="0.25">
      <c r="A38" s="401" t="s">
        <v>179</v>
      </c>
      <c r="B38" s="401"/>
      <c r="C38" s="5"/>
      <c r="D38" s="398" t="s">
        <v>14</v>
      </c>
      <c r="E38" s="398"/>
      <c r="F38" s="398" t="s">
        <v>15</v>
      </c>
      <c r="G38" s="398"/>
      <c r="H38" s="402" t="s">
        <v>275</v>
      </c>
      <c r="I38" s="40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</row>
    <row r="39" spans="1:61" ht="13.35" customHeight="1" x14ac:dyDescent="0.25">
      <c r="A39" s="401"/>
      <c r="B39" s="401"/>
      <c r="C39" s="8"/>
      <c r="D39" s="398"/>
      <c r="E39" s="398"/>
      <c r="F39" s="398"/>
      <c r="G39" s="398"/>
      <c r="H39" s="402"/>
      <c r="I39" s="402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</row>
    <row r="40" spans="1:61" ht="13.35" customHeight="1" x14ac:dyDescent="0.25">
      <c r="A40" s="400" t="s">
        <v>17</v>
      </c>
      <c r="B40" s="400"/>
      <c r="C40" s="19"/>
      <c r="D40" s="11" t="s">
        <v>18</v>
      </c>
      <c r="E40" s="11" t="s">
        <v>19</v>
      </c>
      <c r="F40" s="11" t="s">
        <v>18</v>
      </c>
      <c r="G40" s="11" t="s">
        <v>19</v>
      </c>
      <c r="H40" s="402"/>
      <c r="I40" s="402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</row>
    <row r="41" spans="1:61" ht="16.5" customHeight="1" x14ac:dyDescent="0.25">
      <c r="A41" s="20" t="s">
        <v>367</v>
      </c>
      <c r="B41" s="20" t="s">
        <v>368</v>
      </c>
      <c r="C41" s="15">
        <v>227.58</v>
      </c>
      <c r="D41" s="15">
        <v>2</v>
      </c>
      <c r="E41" s="15" t="s">
        <v>22</v>
      </c>
      <c r="F41" s="15" t="s">
        <v>22</v>
      </c>
      <c r="G41" s="15" t="s">
        <v>22</v>
      </c>
      <c r="H41" s="39" t="s">
        <v>369</v>
      </c>
      <c r="I41" s="39" t="s">
        <v>370</v>
      </c>
      <c r="J41" s="43"/>
      <c r="K41" s="4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</row>
    <row r="42" spans="1:61" ht="16.5" customHeight="1" x14ac:dyDescent="0.25">
      <c r="A42" s="20" t="s">
        <v>371</v>
      </c>
      <c r="B42" s="20" t="s">
        <v>372</v>
      </c>
      <c r="C42" s="15">
        <v>121.5</v>
      </c>
      <c r="D42" s="15" t="s">
        <v>22</v>
      </c>
      <c r="E42" s="15" t="s">
        <v>22</v>
      </c>
      <c r="F42" s="44" t="s">
        <v>22</v>
      </c>
      <c r="G42" s="15">
        <v>14</v>
      </c>
      <c r="H42" s="39" t="s">
        <v>373</v>
      </c>
      <c r="I42" s="39" t="s">
        <v>374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</row>
    <row r="43" spans="1:61" ht="16.5" customHeight="1" x14ac:dyDescent="0.25">
      <c r="A43" s="26" t="s">
        <v>375</v>
      </c>
      <c r="B43" s="20" t="s">
        <v>108</v>
      </c>
      <c r="C43" s="24">
        <v>210</v>
      </c>
      <c r="D43" s="15">
        <v>186</v>
      </c>
      <c r="E43" s="15" t="s">
        <v>22</v>
      </c>
      <c r="F43" s="15">
        <v>43</v>
      </c>
      <c r="G43" s="15" t="s">
        <v>22</v>
      </c>
      <c r="H43" s="39" t="s">
        <v>376</v>
      </c>
      <c r="I43" s="39" t="s">
        <v>377</v>
      </c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</row>
    <row r="44" spans="1:61" ht="16.5" customHeight="1" x14ac:dyDescent="0.25">
      <c r="A44" s="20" t="s">
        <v>212</v>
      </c>
      <c r="B44" s="20" t="s">
        <v>378</v>
      </c>
      <c r="C44" s="15">
        <v>96.25</v>
      </c>
      <c r="D44" s="15">
        <v>74</v>
      </c>
      <c r="E44" s="15" t="s">
        <v>22</v>
      </c>
      <c r="F44" s="18" t="s">
        <v>22</v>
      </c>
      <c r="G44" s="15">
        <v>40</v>
      </c>
      <c r="H44" s="39" t="s">
        <v>379</v>
      </c>
      <c r="I44" s="39" t="s">
        <v>380</v>
      </c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</row>
    <row r="45" spans="1:61" ht="16.5" customHeight="1" x14ac:dyDescent="0.25">
      <c r="A45" s="27" t="s">
        <v>381</v>
      </c>
      <c r="B45" s="20" t="s">
        <v>382</v>
      </c>
      <c r="C45" s="15">
        <v>244.4</v>
      </c>
      <c r="D45" s="15">
        <v>215</v>
      </c>
      <c r="E45" s="15" t="s">
        <v>22</v>
      </c>
      <c r="F45" s="15">
        <v>80</v>
      </c>
      <c r="G45" s="15" t="s">
        <v>22</v>
      </c>
      <c r="H45" s="39" t="s">
        <v>383</v>
      </c>
      <c r="I45" s="39" t="s">
        <v>384</v>
      </c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</row>
    <row r="46" spans="1:61" ht="16.5" customHeight="1" x14ac:dyDescent="0.25">
      <c r="A46" s="14" t="s">
        <v>230</v>
      </c>
      <c r="B46" s="14" t="s">
        <v>385</v>
      </c>
      <c r="C46" s="15">
        <v>199.5</v>
      </c>
      <c r="D46" s="15" t="s">
        <v>22</v>
      </c>
      <c r="E46" s="15">
        <v>185</v>
      </c>
      <c r="F46" s="15" t="s">
        <v>22</v>
      </c>
      <c r="G46" s="15">
        <v>43</v>
      </c>
      <c r="H46" s="39" t="s">
        <v>386</v>
      </c>
      <c r="I46" s="39" t="s">
        <v>387</v>
      </c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</row>
    <row r="47" spans="1:61" ht="16.5" customHeight="1" x14ac:dyDescent="0.25">
      <c r="A47" s="20" t="s">
        <v>388</v>
      </c>
      <c r="B47" s="26" t="s">
        <v>389</v>
      </c>
      <c r="C47" s="15">
        <v>72.75</v>
      </c>
      <c r="D47" s="15" t="s">
        <v>22</v>
      </c>
      <c r="E47" s="15">
        <v>59</v>
      </c>
      <c r="F47" s="15" t="s">
        <v>22</v>
      </c>
      <c r="G47" s="15">
        <v>36</v>
      </c>
      <c r="H47" s="39" t="s">
        <v>390</v>
      </c>
      <c r="I47" s="39" t="s">
        <v>391</v>
      </c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</row>
    <row r="48" spans="1:61" ht="16.5" customHeight="1" x14ac:dyDescent="0.25">
      <c r="A48" s="20" t="s">
        <v>392</v>
      </c>
      <c r="B48" s="20" t="s">
        <v>245</v>
      </c>
      <c r="C48" s="15">
        <v>196</v>
      </c>
      <c r="D48" s="15" t="s">
        <v>22</v>
      </c>
      <c r="E48" s="15">
        <v>137</v>
      </c>
      <c r="F48" s="15" t="s">
        <v>22</v>
      </c>
      <c r="G48" s="15">
        <v>56</v>
      </c>
      <c r="H48" s="39" t="s">
        <v>393</v>
      </c>
      <c r="I48" s="39" t="s">
        <v>394</v>
      </c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</row>
    <row r="49" spans="1:61" ht="16.5" customHeight="1" x14ac:dyDescent="0.25">
      <c r="A49" s="20" t="s">
        <v>395</v>
      </c>
      <c r="B49" s="20" t="s">
        <v>396</v>
      </c>
      <c r="C49" s="15">
        <v>144</v>
      </c>
      <c r="D49" s="15" t="s">
        <v>22</v>
      </c>
      <c r="E49" s="15" t="s">
        <v>22</v>
      </c>
      <c r="F49" s="15" t="s">
        <v>22</v>
      </c>
      <c r="G49" s="15">
        <v>48</v>
      </c>
      <c r="H49" s="39" t="s">
        <v>397</v>
      </c>
      <c r="I49" s="39" t="s">
        <v>398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</row>
    <row r="50" spans="1:61" ht="16.5" customHeight="1" x14ac:dyDescent="0.25">
      <c r="A50" s="20" t="s">
        <v>399</v>
      </c>
      <c r="B50" s="20" t="s">
        <v>400</v>
      </c>
      <c r="C50" s="15">
        <v>40</v>
      </c>
      <c r="D50" s="15" t="s">
        <v>22</v>
      </c>
      <c r="E50" s="15" t="s">
        <v>22</v>
      </c>
      <c r="F50" s="15" t="s">
        <v>22</v>
      </c>
      <c r="G50" s="15">
        <v>100</v>
      </c>
      <c r="H50" s="39" t="s">
        <v>401</v>
      </c>
      <c r="I50" s="39" t="s">
        <v>402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</row>
    <row r="51" spans="1:61" ht="16.5" customHeight="1" x14ac:dyDescent="0.25">
      <c r="A51" s="14" t="s">
        <v>260</v>
      </c>
      <c r="B51" s="14" t="s">
        <v>403</v>
      </c>
      <c r="C51" s="15">
        <v>137.75</v>
      </c>
      <c r="D51" s="15">
        <v>68</v>
      </c>
      <c r="E51" s="15" t="s">
        <v>22</v>
      </c>
      <c r="F51" s="18" t="s">
        <v>22</v>
      </c>
      <c r="G51" s="15">
        <v>48</v>
      </c>
      <c r="H51" s="39" t="s">
        <v>404</v>
      </c>
      <c r="I51" s="39" t="s">
        <v>405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</row>
    <row r="52" spans="1:61" ht="13.35" customHeight="1" x14ac:dyDescent="0.25">
      <c r="A52" s="405" t="s">
        <v>200</v>
      </c>
      <c r="B52" s="405"/>
      <c r="C52" s="5"/>
      <c r="D52" s="398" t="s">
        <v>14</v>
      </c>
      <c r="E52" s="398"/>
      <c r="F52" s="398" t="s">
        <v>15</v>
      </c>
      <c r="G52" s="398"/>
      <c r="H52" s="399" t="s">
        <v>275</v>
      </c>
      <c r="I52" s="399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</row>
    <row r="53" spans="1:61" ht="13.35" customHeight="1" x14ac:dyDescent="0.25">
      <c r="A53" s="405"/>
      <c r="B53" s="405"/>
      <c r="C53" s="8"/>
      <c r="D53" s="398"/>
      <c r="E53" s="398"/>
      <c r="F53" s="398"/>
      <c r="G53" s="398"/>
      <c r="H53" s="399"/>
      <c r="I53" s="399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</row>
    <row r="54" spans="1:61" ht="13.35" customHeight="1" x14ac:dyDescent="0.25">
      <c r="A54" s="400" t="s">
        <v>17</v>
      </c>
      <c r="B54" s="400"/>
      <c r="C54" s="19"/>
      <c r="D54" s="11" t="s">
        <v>18</v>
      </c>
      <c r="E54" s="11" t="s">
        <v>19</v>
      </c>
      <c r="F54" s="11" t="s">
        <v>18</v>
      </c>
      <c r="G54" s="11" t="s">
        <v>19</v>
      </c>
      <c r="H54" s="399"/>
      <c r="I54" s="399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</row>
    <row r="55" spans="1:61" ht="16.5" customHeight="1" x14ac:dyDescent="0.25">
      <c r="A55" s="14" t="s">
        <v>406</v>
      </c>
      <c r="B55" s="14" t="s">
        <v>407</v>
      </c>
      <c r="C55" s="15">
        <v>360</v>
      </c>
      <c r="D55" s="15">
        <v>251</v>
      </c>
      <c r="E55" s="15" t="s">
        <v>22</v>
      </c>
      <c r="F55" s="15" t="s">
        <v>22</v>
      </c>
      <c r="G55" s="15">
        <v>56</v>
      </c>
      <c r="H55" s="39" t="s">
        <v>408</v>
      </c>
      <c r="I55" s="39" t="s">
        <v>409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</row>
    <row r="57" spans="1:61" x14ac:dyDescent="0.25">
      <c r="B57" s="45" t="s">
        <v>410</v>
      </c>
      <c r="D57" s="46">
        <f>SUM(D5:D55)</f>
        <v>1104</v>
      </c>
      <c r="E57" s="46">
        <f>SUM(E5:E55)</f>
        <v>1226</v>
      </c>
      <c r="F57" s="46">
        <f>SUM(F5:F55)</f>
        <v>305</v>
      </c>
      <c r="G57" s="46">
        <f>SUM(G5:G55)</f>
        <v>967</v>
      </c>
    </row>
    <row r="59" spans="1:61" x14ac:dyDescent="0.25">
      <c r="H59" s="403" t="s">
        <v>411</v>
      </c>
      <c r="I59" s="403"/>
    </row>
    <row r="60" spans="1:61" x14ac:dyDescent="0.25">
      <c r="H60" s="404">
        <f>SUM(D57:G57)</f>
        <v>3602</v>
      </c>
      <c r="I60" s="404"/>
    </row>
    <row r="61" spans="1:61" x14ac:dyDescent="0.25">
      <c r="A61" t="s">
        <v>412</v>
      </c>
      <c r="H61" s="404"/>
      <c r="I61" s="404"/>
    </row>
  </sheetData>
  <mergeCells count="31">
    <mergeCell ref="H59:I59"/>
    <mergeCell ref="H60:I61"/>
    <mergeCell ref="A52:B53"/>
    <mergeCell ref="D52:E53"/>
    <mergeCell ref="F52:G53"/>
    <mergeCell ref="H52:I54"/>
    <mergeCell ref="A54:B54"/>
    <mergeCell ref="A38:B39"/>
    <mergeCell ref="D38:E39"/>
    <mergeCell ref="F38:G39"/>
    <mergeCell ref="H38:I40"/>
    <mergeCell ref="A40:B40"/>
    <mergeCell ref="A18:B19"/>
    <mergeCell ref="D18:E19"/>
    <mergeCell ref="F18:G19"/>
    <mergeCell ref="H18:I20"/>
    <mergeCell ref="A20:B20"/>
    <mergeCell ref="A8:B9"/>
    <mergeCell ref="D8:E9"/>
    <mergeCell ref="F8:G9"/>
    <mergeCell ref="H8:I10"/>
    <mergeCell ref="A12:B13"/>
    <mergeCell ref="D12:E13"/>
    <mergeCell ref="F12:G13"/>
    <mergeCell ref="H12:I14"/>
    <mergeCell ref="A14:B14"/>
    <mergeCell ref="A1:I1"/>
    <mergeCell ref="A2:B3"/>
    <mergeCell ref="D2:E3"/>
    <mergeCell ref="F2:G3"/>
    <mergeCell ref="H2:I4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L222"/>
  <sheetViews>
    <sheetView tabSelected="1" zoomScale="130" zoomScaleNormal="130" workbookViewId="0">
      <selection activeCell="E195" sqref="E195"/>
    </sheetView>
  </sheetViews>
  <sheetFormatPr defaultRowHeight="15" x14ac:dyDescent="0.25"/>
  <cols>
    <col min="1" max="1" width="14.85546875" style="1" customWidth="1"/>
    <col min="2" max="2" width="24.140625" style="1" customWidth="1"/>
    <col min="3" max="3" width="34.140625" style="1" customWidth="1"/>
    <col min="4" max="4" width="6.140625" style="2" customWidth="1"/>
    <col min="5" max="5" width="25.7109375" style="1" customWidth="1"/>
    <col min="6" max="7" width="10.5703125" style="2" customWidth="1"/>
    <col min="8" max="8" width="11" style="2" customWidth="1"/>
    <col min="9" max="9" width="6.5703125" style="2" customWidth="1"/>
    <col min="10" max="10" width="11.140625" style="2" customWidth="1"/>
    <col min="11" max="11" width="9.7109375" style="2" customWidth="1"/>
    <col min="12" max="12" width="11.5703125" style="2" hidden="1"/>
    <col min="13" max="13" width="11.5703125" style="3" hidden="1"/>
    <col min="14" max="64" width="6.140625" customWidth="1"/>
  </cols>
  <sheetData>
    <row r="1" spans="1:64" ht="39.6" customHeight="1" x14ac:dyDescent="0.25">
      <c r="A1" s="406" t="s">
        <v>413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</row>
    <row r="2" spans="1:64" ht="35.1" customHeight="1" x14ac:dyDescent="0.25">
      <c r="A2" s="4" t="s">
        <v>414</v>
      </c>
      <c r="B2" s="4" t="s">
        <v>415</v>
      </c>
      <c r="C2" s="4" t="s">
        <v>17</v>
      </c>
      <c r="D2" s="47" t="s">
        <v>416</v>
      </c>
      <c r="E2" s="4" t="s">
        <v>417</v>
      </c>
      <c r="F2" s="48" t="s">
        <v>418</v>
      </c>
      <c r="G2" s="48" t="s">
        <v>419</v>
      </c>
      <c r="H2" s="48" t="s">
        <v>420</v>
      </c>
      <c r="I2" s="49" t="s">
        <v>421</v>
      </c>
      <c r="J2" s="407" t="s">
        <v>422</v>
      </c>
      <c r="K2" s="407"/>
      <c r="L2" s="50" t="s">
        <v>423</v>
      </c>
      <c r="M2" s="51" t="s">
        <v>424</v>
      </c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22.35" customHeight="1" x14ac:dyDescent="0.25">
      <c r="A3" s="29" t="s">
        <v>425</v>
      </c>
      <c r="B3" s="14" t="s">
        <v>20</v>
      </c>
      <c r="C3" s="14" t="s">
        <v>21</v>
      </c>
      <c r="D3" s="52">
        <v>2320</v>
      </c>
      <c r="E3" s="14" t="s">
        <v>426</v>
      </c>
      <c r="F3" s="15">
        <v>78.400000000000006</v>
      </c>
      <c r="G3" s="15">
        <v>78.400000000000006</v>
      </c>
      <c r="H3" s="15">
        <v>27.6</v>
      </c>
      <c r="I3" s="39" t="s">
        <v>427</v>
      </c>
      <c r="J3" s="39" t="s">
        <v>428</v>
      </c>
      <c r="K3" s="39" t="s">
        <v>429</v>
      </c>
      <c r="L3" s="53" t="s">
        <v>430</v>
      </c>
      <c r="M3" s="3">
        <f>SUM(G3:H3)</f>
        <v>106</v>
      </c>
    </row>
    <row r="4" spans="1:64" ht="22.35" customHeight="1" x14ac:dyDescent="0.25">
      <c r="A4" s="29" t="s">
        <v>425</v>
      </c>
      <c r="B4" s="14" t="s">
        <v>276</v>
      </c>
      <c r="C4" s="23" t="s">
        <v>431</v>
      </c>
      <c r="D4" s="52">
        <v>1</v>
      </c>
      <c r="E4" s="14" t="s">
        <v>432</v>
      </c>
      <c r="F4" s="15">
        <v>40</v>
      </c>
      <c r="G4" s="15" t="s">
        <v>433</v>
      </c>
      <c r="H4" s="15">
        <v>60</v>
      </c>
      <c r="I4" s="39" t="s">
        <v>434</v>
      </c>
      <c r="J4" s="39" t="s">
        <v>278</v>
      </c>
      <c r="K4" s="39" t="s">
        <v>279</v>
      </c>
      <c r="L4" s="53"/>
    </row>
    <row r="5" spans="1:64" ht="22.35" customHeight="1" x14ac:dyDescent="0.25">
      <c r="A5" s="29" t="s">
        <v>425</v>
      </c>
      <c r="B5" s="14" t="s">
        <v>24</v>
      </c>
      <c r="C5" s="14" t="s">
        <v>25</v>
      </c>
      <c r="D5" s="52">
        <v>150</v>
      </c>
      <c r="E5" s="14" t="s">
        <v>435</v>
      </c>
      <c r="F5" s="15">
        <v>128.44999999999999</v>
      </c>
      <c r="G5" s="15" t="s">
        <v>433</v>
      </c>
      <c r="H5" s="15">
        <v>420.25</v>
      </c>
      <c r="I5" s="39" t="s">
        <v>434</v>
      </c>
      <c r="J5" s="39" t="s">
        <v>436</v>
      </c>
      <c r="K5" s="39" t="s">
        <v>437</v>
      </c>
      <c r="L5" s="53" t="s">
        <v>438</v>
      </c>
      <c r="M5" s="3">
        <f t="shared" ref="M5:M31" si="0">SUM(G5:H5)</f>
        <v>420.25</v>
      </c>
    </row>
    <row r="6" spans="1:64" ht="22.35" customHeight="1" x14ac:dyDescent="0.25">
      <c r="A6" s="29" t="s">
        <v>425</v>
      </c>
      <c r="B6" s="14" t="s">
        <v>439</v>
      </c>
      <c r="C6" s="14" t="s">
        <v>440</v>
      </c>
      <c r="D6" s="52">
        <v>401</v>
      </c>
      <c r="E6" s="14" t="s">
        <v>441</v>
      </c>
      <c r="F6" s="15">
        <v>295.5</v>
      </c>
      <c r="G6" s="15" t="s">
        <v>433</v>
      </c>
      <c r="H6" s="15">
        <v>0</v>
      </c>
      <c r="I6" s="39">
        <v>0</v>
      </c>
      <c r="J6" s="39" t="s">
        <v>442</v>
      </c>
      <c r="K6" s="39" t="s">
        <v>443</v>
      </c>
      <c r="L6" s="53" t="s">
        <v>444</v>
      </c>
      <c r="M6" s="3">
        <f t="shared" si="0"/>
        <v>0</v>
      </c>
    </row>
    <row r="7" spans="1:64" ht="22.35" customHeight="1" x14ac:dyDescent="0.25">
      <c r="A7" s="54" t="s">
        <v>425</v>
      </c>
      <c r="B7" s="55" t="s">
        <v>445</v>
      </c>
      <c r="C7" s="55" t="s">
        <v>281</v>
      </c>
      <c r="D7" s="56">
        <v>880</v>
      </c>
      <c r="E7" s="55" t="s">
        <v>446</v>
      </c>
      <c r="F7" s="57">
        <v>73.819999999999993</v>
      </c>
      <c r="G7" s="57">
        <v>72.86</v>
      </c>
      <c r="H7" s="57">
        <v>17.3</v>
      </c>
      <c r="I7" s="58" t="s">
        <v>434</v>
      </c>
      <c r="J7" s="58" t="s">
        <v>447</v>
      </c>
      <c r="K7" s="58" t="s">
        <v>283</v>
      </c>
      <c r="L7" s="53" t="s">
        <v>448</v>
      </c>
      <c r="M7" s="3">
        <f t="shared" si="0"/>
        <v>90.16</v>
      </c>
    </row>
    <row r="8" spans="1:64" ht="22.35" customHeight="1" x14ac:dyDescent="0.25">
      <c r="A8" s="32" t="s">
        <v>425</v>
      </c>
      <c r="B8" s="14" t="s">
        <v>449</v>
      </c>
      <c r="C8" s="14" t="s">
        <v>450</v>
      </c>
      <c r="D8" s="52">
        <v>3</v>
      </c>
      <c r="E8" s="14" t="s">
        <v>451</v>
      </c>
      <c r="F8" s="17">
        <v>165</v>
      </c>
      <c r="G8" s="15" t="s">
        <v>452</v>
      </c>
      <c r="H8" s="15">
        <v>0</v>
      </c>
      <c r="I8" s="39">
        <v>0</v>
      </c>
      <c r="J8" s="40" t="s">
        <v>453</v>
      </c>
      <c r="K8" s="40" t="s">
        <v>454</v>
      </c>
      <c r="L8" s="53" t="s">
        <v>455</v>
      </c>
      <c r="M8" s="3">
        <f t="shared" si="0"/>
        <v>0</v>
      </c>
    </row>
    <row r="9" spans="1:64" ht="22.35" customHeight="1" x14ac:dyDescent="0.25">
      <c r="A9" s="33" t="s">
        <v>425</v>
      </c>
      <c r="B9" s="14" t="s">
        <v>284</v>
      </c>
      <c r="C9" s="14" t="s">
        <v>285</v>
      </c>
      <c r="D9" s="52">
        <v>1300</v>
      </c>
      <c r="E9" s="14" t="s">
        <v>456</v>
      </c>
      <c r="F9" s="17">
        <v>56</v>
      </c>
      <c r="G9" s="15" t="s">
        <v>433</v>
      </c>
      <c r="H9" s="17">
        <v>22</v>
      </c>
      <c r="I9" s="39" t="s">
        <v>434</v>
      </c>
      <c r="J9" s="40" t="s">
        <v>286</v>
      </c>
      <c r="K9" s="40" t="s">
        <v>287</v>
      </c>
      <c r="L9" s="53" t="s">
        <v>457</v>
      </c>
      <c r="M9" s="3">
        <f t="shared" si="0"/>
        <v>22</v>
      </c>
    </row>
    <row r="10" spans="1:64" ht="22.35" customHeight="1" x14ac:dyDescent="0.25">
      <c r="A10" s="33" t="s">
        <v>458</v>
      </c>
      <c r="B10" s="14" t="s">
        <v>459</v>
      </c>
      <c r="C10" s="14" t="s">
        <v>460</v>
      </c>
      <c r="D10" s="52">
        <v>385</v>
      </c>
      <c r="E10" s="14" t="s">
        <v>461</v>
      </c>
      <c r="F10" s="17">
        <v>6</v>
      </c>
      <c r="G10" s="15" t="s">
        <v>433</v>
      </c>
      <c r="H10" s="17">
        <v>0</v>
      </c>
      <c r="I10" s="39" t="s">
        <v>434</v>
      </c>
      <c r="J10" s="40" t="s">
        <v>462</v>
      </c>
      <c r="K10" s="40" t="s">
        <v>463</v>
      </c>
      <c r="L10" s="53" t="s">
        <v>464</v>
      </c>
      <c r="M10" s="28">
        <f t="shared" si="0"/>
        <v>0</v>
      </c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</row>
    <row r="11" spans="1:64" ht="22.35" customHeight="1" x14ac:dyDescent="0.25">
      <c r="A11" s="29" t="s">
        <v>465</v>
      </c>
      <c r="B11" s="14" t="s">
        <v>288</v>
      </c>
      <c r="C11" s="14" t="s">
        <v>252</v>
      </c>
      <c r="D11" s="52">
        <v>1220</v>
      </c>
      <c r="E11" s="14" t="s">
        <v>466</v>
      </c>
      <c r="F11" s="15">
        <v>625</v>
      </c>
      <c r="G11" s="15" t="s">
        <v>433</v>
      </c>
      <c r="H11" s="15">
        <v>25</v>
      </c>
      <c r="I11" s="39" t="s">
        <v>434</v>
      </c>
      <c r="J11" s="39" t="s">
        <v>289</v>
      </c>
      <c r="K11" s="39" t="s">
        <v>290</v>
      </c>
      <c r="L11" s="53" t="s">
        <v>467</v>
      </c>
      <c r="M11" s="51">
        <f t="shared" si="0"/>
        <v>25</v>
      </c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64" ht="22.35" customHeight="1" x14ac:dyDescent="0.25">
      <c r="A12" s="33" t="s">
        <v>465</v>
      </c>
      <c r="B12" s="14" t="s">
        <v>468</v>
      </c>
      <c r="C12" s="14" t="s">
        <v>28</v>
      </c>
      <c r="D12" s="52">
        <v>299</v>
      </c>
      <c r="E12" s="14" t="s">
        <v>469</v>
      </c>
      <c r="F12" s="17">
        <v>300</v>
      </c>
      <c r="G12" s="15">
        <v>300</v>
      </c>
      <c r="H12" s="17">
        <v>0</v>
      </c>
      <c r="I12" s="39" t="s">
        <v>434</v>
      </c>
      <c r="J12" s="40" t="s">
        <v>470</v>
      </c>
      <c r="K12" s="40" t="s">
        <v>471</v>
      </c>
      <c r="L12" s="53" t="s">
        <v>472</v>
      </c>
      <c r="M12" s="3">
        <f t="shared" si="0"/>
        <v>300</v>
      </c>
    </row>
    <row r="13" spans="1:64" ht="22.35" customHeight="1" x14ac:dyDescent="0.25">
      <c r="A13" s="33" t="s">
        <v>465</v>
      </c>
      <c r="B13" s="14" t="s">
        <v>29</v>
      </c>
      <c r="C13" s="14" t="s">
        <v>30</v>
      </c>
      <c r="D13" s="53" t="s">
        <v>473</v>
      </c>
      <c r="E13" s="14" t="s">
        <v>474</v>
      </c>
      <c r="F13" s="15">
        <v>4380</v>
      </c>
      <c r="G13" s="15">
        <v>4380</v>
      </c>
      <c r="H13" s="15">
        <v>0</v>
      </c>
      <c r="I13" s="39" t="s">
        <v>427</v>
      </c>
      <c r="J13" s="39" t="s">
        <v>475</v>
      </c>
      <c r="K13" s="39" t="s">
        <v>476</v>
      </c>
      <c r="L13" s="39"/>
      <c r="M13" s="3">
        <f t="shared" si="0"/>
        <v>4380</v>
      </c>
    </row>
    <row r="14" spans="1:64" ht="22.35" customHeight="1" x14ac:dyDescent="0.25">
      <c r="A14" s="14" t="s">
        <v>32</v>
      </c>
      <c r="B14" s="14" t="s">
        <v>32</v>
      </c>
      <c r="C14" s="14" t="s">
        <v>37</v>
      </c>
      <c r="D14" s="59" t="s">
        <v>477</v>
      </c>
      <c r="E14" s="14" t="s">
        <v>478</v>
      </c>
      <c r="F14" s="15">
        <v>2051.6</v>
      </c>
      <c r="G14" s="15">
        <v>2051.6</v>
      </c>
      <c r="H14" s="15">
        <v>0</v>
      </c>
      <c r="I14" s="39" t="s">
        <v>434</v>
      </c>
      <c r="J14" s="39" t="s">
        <v>479</v>
      </c>
      <c r="K14" s="39" t="s">
        <v>480</v>
      </c>
      <c r="L14" s="53" t="s">
        <v>481</v>
      </c>
      <c r="M14" s="3">
        <f t="shared" si="0"/>
        <v>2051.6</v>
      </c>
    </row>
    <row r="15" spans="1:64" ht="22.35" customHeight="1" x14ac:dyDescent="0.25">
      <c r="A15" s="14" t="s">
        <v>32</v>
      </c>
      <c r="B15" s="14" t="s">
        <v>32</v>
      </c>
      <c r="C15" s="14" t="s">
        <v>40</v>
      </c>
      <c r="D15" s="59" t="s">
        <v>477</v>
      </c>
      <c r="E15" s="14" t="s">
        <v>482</v>
      </c>
      <c r="F15" s="17">
        <v>737.7</v>
      </c>
      <c r="G15" s="17">
        <v>737.7</v>
      </c>
      <c r="H15" s="21">
        <v>0</v>
      </c>
      <c r="I15" s="39" t="s">
        <v>434</v>
      </c>
      <c r="J15" s="39" t="s">
        <v>483</v>
      </c>
      <c r="K15" s="39" t="s">
        <v>484</v>
      </c>
      <c r="L15" s="53" t="s">
        <v>481</v>
      </c>
      <c r="M15" s="3">
        <f t="shared" si="0"/>
        <v>737.7</v>
      </c>
    </row>
    <row r="16" spans="1:64" ht="22.35" customHeight="1" x14ac:dyDescent="0.25">
      <c r="A16" s="14" t="s">
        <v>32</v>
      </c>
      <c r="B16" s="14" t="s">
        <v>32</v>
      </c>
      <c r="C16" s="14" t="s">
        <v>38</v>
      </c>
      <c r="D16" s="59" t="s">
        <v>477</v>
      </c>
      <c r="E16" s="14" t="s">
        <v>485</v>
      </c>
      <c r="F16" s="15">
        <v>920</v>
      </c>
      <c r="G16" s="15">
        <v>920</v>
      </c>
      <c r="H16" s="15">
        <v>0</v>
      </c>
      <c r="I16" s="39" t="s">
        <v>427</v>
      </c>
      <c r="J16" s="39" t="s">
        <v>486</v>
      </c>
      <c r="K16" s="39" t="s">
        <v>487</v>
      </c>
      <c r="L16" s="53" t="s">
        <v>481</v>
      </c>
      <c r="M16" s="3">
        <f t="shared" si="0"/>
        <v>920</v>
      </c>
    </row>
    <row r="17" spans="1:13" ht="22.35" customHeight="1" x14ac:dyDescent="0.25">
      <c r="A17" s="14" t="s">
        <v>32</v>
      </c>
      <c r="B17" s="20" t="s">
        <v>32</v>
      </c>
      <c r="C17" s="20" t="s">
        <v>39</v>
      </c>
      <c r="D17" s="59" t="s">
        <v>477</v>
      </c>
      <c r="E17" s="20" t="s">
        <v>485</v>
      </c>
      <c r="F17" s="15">
        <v>1520</v>
      </c>
      <c r="G17" s="15">
        <v>1520</v>
      </c>
      <c r="H17" s="15">
        <v>0</v>
      </c>
      <c r="I17" s="39" t="s">
        <v>434</v>
      </c>
      <c r="J17" s="39" t="s">
        <v>488</v>
      </c>
      <c r="K17" s="60" t="s">
        <v>489</v>
      </c>
      <c r="L17" s="53"/>
      <c r="M17" s="3">
        <f t="shared" si="0"/>
        <v>1520</v>
      </c>
    </row>
    <row r="18" spans="1:13" ht="22.35" customHeight="1" x14ac:dyDescent="0.25">
      <c r="A18" s="14" t="s">
        <v>32</v>
      </c>
      <c r="B18" s="14" t="s">
        <v>32</v>
      </c>
      <c r="C18" s="14" t="s">
        <v>33</v>
      </c>
      <c r="D18" s="59" t="s">
        <v>477</v>
      </c>
      <c r="E18" s="14" t="s">
        <v>426</v>
      </c>
      <c r="F18" s="15">
        <v>800</v>
      </c>
      <c r="G18" s="15">
        <v>800</v>
      </c>
      <c r="H18" s="15">
        <v>0</v>
      </c>
      <c r="I18" s="39" t="s">
        <v>434</v>
      </c>
      <c r="J18" s="39" t="s">
        <v>490</v>
      </c>
      <c r="K18" s="39" t="s">
        <v>491</v>
      </c>
      <c r="L18" s="53" t="s">
        <v>492</v>
      </c>
      <c r="M18" s="3">
        <f t="shared" si="0"/>
        <v>800</v>
      </c>
    </row>
    <row r="19" spans="1:13" ht="22.35" customHeight="1" x14ac:dyDescent="0.25">
      <c r="A19" s="14" t="s">
        <v>32</v>
      </c>
      <c r="B19" s="14" t="s">
        <v>32</v>
      </c>
      <c r="C19" s="14" t="s">
        <v>34</v>
      </c>
      <c r="D19" s="59" t="s">
        <v>477</v>
      </c>
      <c r="E19" s="14" t="s">
        <v>426</v>
      </c>
      <c r="F19" s="15">
        <v>840</v>
      </c>
      <c r="G19" s="15">
        <v>840</v>
      </c>
      <c r="H19" s="15">
        <v>0</v>
      </c>
      <c r="I19" s="39" t="s">
        <v>427</v>
      </c>
      <c r="J19" s="39" t="s">
        <v>493</v>
      </c>
      <c r="K19" s="39" t="s">
        <v>494</v>
      </c>
      <c r="L19" s="53"/>
      <c r="M19" s="3">
        <f t="shared" si="0"/>
        <v>840</v>
      </c>
    </row>
    <row r="20" spans="1:13" ht="22.35" customHeight="1" x14ac:dyDescent="0.25">
      <c r="A20" s="14" t="s">
        <v>32</v>
      </c>
      <c r="B20" s="14" t="s">
        <v>32</v>
      </c>
      <c r="C20" s="14" t="s">
        <v>35</v>
      </c>
      <c r="D20" s="59" t="s">
        <v>477</v>
      </c>
      <c r="E20" s="14" t="s">
        <v>426</v>
      </c>
      <c r="F20" s="15">
        <v>1340</v>
      </c>
      <c r="G20" s="15">
        <v>1340</v>
      </c>
      <c r="H20" s="15">
        <v>0</v>
      </c>
      <c r="I20" s="39" t="s">
        <v>434</v>
      </c>
      <c r="J20" s="39" t="s">
        <v>495</v>
      </c>
      <c r="K20" s="39" t="s">
        <v>496</v>
      </c>
      <c r="L20" s="61"/>
      <c r="M20" s="3">
        <f t="shared" si="0"/>
        <v>1340</v>
      </c>
    </row>
    <row r="21" spans="1:13" ht="22.35" customHeight="1" x14ac:dyDescent="0.25">
      <c r="A21" s="20" t="s">
        <v>32</v>
      </c>
      <c r="B21" s="20" t="s">
        <v>32</v>
      </c>
      <c r="C21" s="20" t="s">
        <v>497</v>
      </c>
      <c r="D21" s="62" t="s">
        <v>477</v>
      </c>
      <c r="E21" s="20" t="s">
        <v>426</v>
      </c>
      <c r="F21" s="15">
        <v>840</v>
      </c>
      <c r="G21" s="15">
        <v>840</v>
      </c>
      <c r="H21" s="15">
        <v>0</v>
      </c>
      <c r="I21" s="39" t="s">
        <v>434</v>
      </c>
      <c r="J21" s="39" t="s">
        <v>498</v>
      </c>
      <c r="K21" s="39" t="s">
        <v>499</v>
      </c>
      <c r="L21" s="39" t="s">
        <v>500</v>
      </c>
      <c r="M21" s="25">
        <f t="shared" si="0"/>
        <v>840</v>
      </c>
    </row>
    <row r="22" spans="1:13" ht="22.35" customHeight="1" x14ac:dyDescent="0.25">
      <c r="A22" s="14" t="s">
        <v>32</v>
      </c>
      <c r="B22" s="14" t="s">
        <v>32</v>
      </c>
      <c r="C22" s="14" t="s">
        <v>501</v>
      </c>
      <c r="D22" s="59" t="s">
        <v>477</v>
      </c>
      <c r="E22" s="14" t="s">
        <v>426</v>
      </c>
      <c r="F22" s="15">
        <v>2810</v>
      </c>
      <c r="G22" s="15">
        <v>2810</v>
      </c>
      <c r="H22" s="15">
        <v>0</v>
      </c>
      <c r="I22" s="39" t="s">
        <v>434</v>
      </c>
      <c r="J22" s="39" t="s">
        <v>502</v>
      </c>
      <c r="K22" s="39" t="s">
        <v>503</v>
      </c>
      <c r="L22" s="53"/>
      <c r="M22" s="3">
        <f t="shared" si="0"/>
        <v>2810</v>
      </c>
    </row>
    <row r="23" spans="1:13" ht="22.35" customHeight="1" x14ac:dyDescent="0.25">
      <c r="A23" s="20" t="s">
        <v>32</v>
      </c>
      <c r="B23" s="20" t="s">
        <v>32</v>
      </c>
      <c r="C23" s="20" t="s">
        <v>41</v>
      </c>
      <c r="D23" s="62" t="s">
        <v>477</v>
      </c>
      <c r="E23" s="20" t="s">
        <v>504</v>
      </c>
      <c r="F23" s="15">
        <v>61200</v>
      </c>
      <c r="G23" s="15">
        <v>61200</v>
      </c>
      <c r="H23" s="15">
        <v>0</v>
      </c>
      <c r="I23" s="39" t="s">
        <v>434</v>
      </c>
      <c r="J23" s="39" t="s">
        <v>505</v>
      </c>
      <c r="K23" s="39" t="s">
        <v>506</v>
      </c>
      <c r="L23" s="61" t="s">
        <v>481</v>
      </c>
      <c r="M23" s="25">
        <f t="shared" si="0"/>
        <v>61200</v>
      </c>
    </row>
    <row r="24" spans="1:13" ht="22.35" customHeight="1" x14ac:dyDescent="0.25">
      <c r="A24" s="14" t="s">
        <v>32</v>
      </c>
      <c r="B24" s="14" t="s">
        <v>32</v>
      </c>
      <c r="C24" s="14" t="s">
        <v>36</v>
      </c>
      <c r="D24" s="59" t="s">
        <v>477</v>
      </c>
      <c r="E24" s="14" t="s">
        <v>507</v>
      </c>
      <c r="F24" s="15">
        <v>1960</v>
      </c>
      <c r="G24" s="15">
        <v>1960</v>
      </c>
      <c r="H24" s="15">
        <v>0</v>
      </c>
      <c r="I24" s="39" t="s">
        <v>434</v>
      </c>
      <c r="J24" s="39" t="s">
        <v>508</v>
      </c>
      <c r="K24" s="39" t="s">
        <v>509</v>
      </c>
      <c r="L24" s="53" t="s">
        <v>481</v>
      </c>
      <c r="M24" s="3">
        <f t="shared" si="0"/>
        <v>1960</v>
      </c>
    </row>
    <row r="25" spans="1:13" ht="22.35" customHeight="1" x14ac:dyDescent="0.25">
      <c r="A25" s="29" t="s">
        <v>510</v>
      </c>
      <c r="B25" s="14" t="s">
        <v>44</v>
      </c>
      <c r="C25" s="14" t="s">
        <v>45</v>
      </c>
      <c r="D25" s="59" t="s">
        <v>477</v>
      </c>
      <c r="E25" s="14" t="s">
        <v>511</v>
      </c>
      <c r="F25" s="15">
        <v>10000</v>
      </c>
      <c r="G25" s="15">
        <v>9964.5</v>
      </c>
      <c r="H25" s="15">
        <v>0</v>
      </c>
      <c r="I25" s="39" t="s">
        <v>427</v>
      </c>
      <c r="J25" s="39" t="s">
        <v>512</v>
      </c>
      <c r="K25" s="39" t="s">
        <v>513</v>
      </c>
      <c r="L25" s="53" t="s">
        <v>514</v>
      </c>
      <c r="M25" s="3">
        <f t="shared" si="0"/>
        <v>9964.5</v>
      </c>
    </row>
    <row r="26" spans="1:13" ht="22.35" customHeight="1" x14ac:dyDescent="0.25">
      <c r="A26" s="32" t="s">
        <v>510</v>
      </c>
      <c r="B26" s="14" t="s">
        <v>46</v>
      </c>
      <c r="C26" s="23" t="s">
        <v>47</v>
      </c>
      <c r="D26" s="52">
        <v>100</v>
      </c>
      <c r="E26" s="14" t="s">
        <v>441</v>
      </c>
      <c r="F26" s="17">
        <v>8526.8799999999992</v>
      </c>
      <c r="G26" s="15">
        <v>5557.64</v>
      </c>
      <c r="H26" s="17">
        <v>260</v>
      </c>
      <c r="I26" s="39" t="s">
        <v>427</v>
      </c>
      <c r="J26" s="40" t="s">
        <v>515</v>
      </c>
      <c r="K26" s="40" t="s">
        <v>516</v>
      </c>
      <c r="L26" s="53" t="s">
        <v>517</v>
      </c>
      <c r="M26" s="3">
        <f t="shared" si="0"/>
        <v>5817.64</v>
      </c>
    </row>
    <row r="27" spans="1:13" ht="22.35" customHeight="1" x14ac:dyDescent="0.25">
      <c r="A27" s="32" t="s">
        <v>510</v>
      </c>
      <c r="B27" s="14" t="s">
        <v>48</v>
      </c>
      <c r="C27" s="14" t="s">
        <v>49</v>
      </c>
      <c r="D27" s="52">
        <v>600</v>
      </c>
      <c r="E27" s="14" t="s">
        <v>441</v>
      </c>
      <c r="F27" s="17">
        <v>4241.54</v>
      </c>
      <c r="G27" s="15">
        <v>3059.55</v>
      </c>
      <c r="H27" s="17">
        <v>70</v>
      </c>
      <c r="I27" s="39" t="s">
        <v>427</v>
      </c>
      <c r="J27" s="40" t="s">
        <v>518</v>
      </c>
      <c r="K27" s="40" t="s">
        <v>519</v>
      </c>
      <c r="L27" s="53" t="s">
        <v>517</v>
      </c>
      <c r="M27" s="3">
        <f t="shared" si="0"/>
        <v>3129.55</v>
      </c>
    </row>
    <row r="28" spans="1:13" ht="22.35" customHeight="1" x14ac:dyDescent="0.25">
      <c r="A28" s="33" t="s">
        <v>510</v>
      </c>
      <c r="B28" s="14" t="s">
        <v>50</v>
      </c>
      <c r="C28" s="14" t="s">
        <v>45</v>
      </c>
      <c r="D28" s="52" t="s">
        <v>473</v>
      </c>
      <c r="E28" s="14" t="s">
        <v>520</v>
      </c>
      <c r="F28" s="17">
        <v>140</v>
      </c>
      <c r="G28" s="15">
        <v>106.42</v>
      </c>
      <c r="H28" s="17">
        <v>0</v>
      </c>
      <c r="I28" s="39" t="s">
        <v>427</v>
      </c>
      <c r="J28" s="40" t="s">
        <v>521</v>
      </c>
      <c r="K28" s="40" t="s">
        <v>522</v>
      </c>
      <c r="L28" s="53" t="s">
        <v>523</v>
      </c>
      <c r="M28" s="3">
        <f t="shared" si="0"/>
        <v>106.42</v>
      </c>
    </row>
    <row r="29" spans="1:13" ht="22.35" customHeight="1" x14ac:dyDescent="0.25">
      <c r="A29" s="29" t="s">
        <v>510</v>
      </c>
      <c r="B29" s="14" t="s">
        <v>51</v>
      </c>
      <c r="C29" s="14" t="s">
        <v>52</v>
      </c>
      <c r="D29" s="52" t="s">
        <v>524</v>
      </c>
      <c r="E29" s="14" t="s">
        <v>525</v>
      </c>
      <c r="F29" s="15">
        <v>682.08</v>
      </c>
      <c r="G29" s="15">
        <v>555.79999999999995</v>
      </c>
      <c r="H29" s="15">
        <v>126.19</v>
      </c>
      <c r="I29" s="39" t="s">
        <v>427</v>
      </c>
      <c r="J29" s="39" t="s">
        <v>526</v>
      </c>
      <c r="K29" s="39" t="s">
        <v>527</v>
      </c>
      <c r="L29" s="53" t="s">
        <v>528</v>
      </c>
      <c r="M29" s="3">
        <f t="shared" si="0"/>
        <v>681.99</v>
      </c>
    </row>
    <row r="30" spans="1:13" ht="22.35" customHeight="1" x14ac:dyDescent="0.25">
      <c r="A30" s="33" t="s">
        <v>510</v>
      </c>
      <c r="B30" s="14" t="s">
        <v>53</v>
      </c>
      <c r="C30" s="14" t="s">
        <v>54</v>
      </c>
      <c r="D30" s="52" t="s">
        <v>473</v>
      </c>
      <c r="E30" s="14" t="s">
        <v>520</v>
      </c>
      <c r="F30" s="17">
        <v>87</v>
      </c>
      <c r="G30" s="15">
        <v>70.900000000000006</v>
      </c>
      <c r="H30" s="17">
        <v>0</v>
      </c>
      <c r="I30" s="39" t="s">
        <v>427</v>
      </c>
      <c r="J30" s="40" t="s">
        <v>529</v>
      </c>
      <c r="K30" s="40" t="s">
        <v>530</v>
      </c>
      <c r="L30" s="53" t="s">
        <v>531</v>
      </c>
      <c r="M30" s="3">
        <f t="shared" si="0"/>
        <v>70.900000000000006</v>
      </c>
    </row>
    <row r="31" spans="1:13" ht="22.35" customHeight="1" x14ac:dyDescent="0.25">
      <c r="A31" s="29" t="s">
        <v>510</v>
      </c>
      <c r="B31" s="14" t="s">
        <v>78</v>
      </c>
      <c r="C31" s="14" t="s">
        <v>79</v>
      </c>
      <c r="D31" s="59" t="s">
        <v>477</v>
      </c>
      <c r="E31" s="14" t="s">
        <v>532</v>
      </c>
      <c r="F31" s="15">
        <v>10500</v>
      </c>
      <c r="G31" s="15">
        <v>10500</v>
      </c>
      <c r="H31" s="15">
        <v>0</v>
      </c>
      <c r="I31" s="39" t="s">
        <v>434</v>
      </c>
      <c r="J31" s="39" t="s">
        <v>533</v>
      </c>
      <c r="K31" s="39" t="s">
        <v>534</v>
      </c>
      <c r="L31" s="53" t="s">
        <v>535</v>
      </c>
      <c r="M31" s="3">
        <f t="shared" si="0"/>
        <v>10500</v>
      </c>
    </row>
    <row r="32" spans="1:13" ht="22.35" customHeight="1" x14ac:dyDescent="0.25">
      <c r="A32" s="29" t="s">
        <v>536</v>
      </c>
      <c r="B32" s="14" t="s">
        <v>537</v>
      </c>
      <c r="C32" s="14" t="s">
        <v>56</v>
      </c>
      <c r="D32" s="52">
        <v>272</v>
      </c>
      <c r="E32" s="14" t="s">
        <v>538</v>
      </c>
      <c r="F32" s="15">
        <v>300</v>
      </c>
      <c r="G32" s="15">
        <v>300</v>
      </c>
      <c r="H32" s="15">
        <v>0</v>
      </c>
      <c r="I32" s="39" t="s">
        <v>434</v>
      </c>
      <c r="J32" s="39" t="s">
        <v>539</v>
      </c>
      <c r="K32" s="39" t="s">
        <v>540</v>
      </c>
      <c r="L32" s="53"/>
    </row>
    <row r="33" spans="1:13" ht="22.35" customHeight="1" x14ac:dyDescent="0.25">
      <c r="A33" s="29" t="s">
        <v>536</v>
      </c>
      <c r="B33" s="14" t="s">
        <v>541</v>
      </c>
      <c r="C33" s="14" t="s">
        <v>58</v>
      </c>
      <c r="D33" s="52">
        <v>111</v>
      </c>
      <c r="E33" s="14" t="s">
        <v>542</v>
      </c>
      <c r="F33" s="15">
        <v>300</v>
      </c>
      <c r="G33" s="15">
        <v>300</v>
      </c>
      <c r="H33" s="15">
        <v>0</v>
      </c>
      <c r="I33" s="39" t="s">
        <v>434</v>
      </c>
      <c r="J33" s="39" t="s">
        <v>543</v>
      </c>
      <c r="K33" s="39" t="s">
        <v>544</v>
      </c>
      <c r="L33" s="53"/>
    </row>
    <row r="34" spans="1:13" ht="22.35" customHeight="1" x14ac:dyDescent="0.25">
      <c r="A34" s="20" t="s">
        <v>536</v>
      </c>
      <c r="B34" s="20" t="s">
        <v>545</v>
      </c>
      <c r="C34" s="20" t="s">
        <v>292</v>
      </c>
      <c r="D34" s="52">
        <v>95</v>
      </c>
      <c r="E34" s="23" t="s">
        <v>546</v>
      </c>
      <c r="F34" s="15">
        <v>240</v>
      </c>
      <c r="G34" s="15">
        <v>240</v>
      </c>
      <c r="H34" s="15">
        <v>10</v>
      </c>
      <c r="I34" s="39" t="s">
        <v>434</v>
      </c>
      <c r="J34" s="39" t="s">
        <v>293</v>
      </c>
      <c r="K34" s="39" t="s">
        <v>294</v>
      </c>
      <c r="L34" s="53"/>
    </row>
    <row r="35" spans="1:13" ht="22.35" customHeight="1" x14ac:dyDescent="0.25">
      <c r="A35" s="20" t="s">
        <v>536</v>
      </c>
      <c r="B35" s="20" t="s">
        <v>547</v>
      </c>
      <c r="C35" s="27" t="s">
        <v>64</v>
      </c>
      <c r="D35" s="52">
        <v>146</v>
      </c>
      <c r="E35" s="14" t="s">
        <v>548</v>
      </c>
      <c r="F35" s="15">
        <v>450</v>
      </c>
      <c r="G35" s="15">
        <v>450</v>
      </c>
      <c r="H35" s="15">
        <v>0</v>
      </c>
      <c r="I35" s="39" t="s">
        <v>434</v>
      </c>
      <c r="J35" s="39" t="s">
        <v>549</v>
      </c>
      <c r="K35" s="39" t="s">
        <v>550</v>
      </c>
      <c r="L35" s="53"/>
    </row>
    <row r="36" spans="1:13" ht="22.35" customHeight="1" x14ac:dyDescent="0.25">
      <c r="A36" s="20" t="s">
        <v>536</v>
      </c>
      <c r="B36" s="20" t="s">
        <v>551</v>
      </c>
      <c r="C36" s="20" t="s">
        <v>60</v>
      </c>
      <c r="D36" s="52">
        <v>178</v>
      </c>
      <c r="E36" s="14" t="s">
        <v>552</v>
      </c>
      <c r="F36" s="15">
        <v>2000</v>
      </c>
      <c r="G36" s="15">
        <v>2000</v>
      </c>
      <c r="H36" s="15">
        <v>0</v>
      </c>
      <c r="I36" s="39" t="s">
        <v>434</v>
      </c>
      <c r="J36" s="39" t="s">
        <v>553</v>
      </c>
      <c r="K36" s="39" t="s">
        <v>554</v>
      </c>
      <c r="L36" s="53"/>
    </row>
    <row r="37" spans="1:13" ht="22.35" customHeight="1" x14ac:dyDescent="0.25">
      <c r="A37" s="14" t="s">
        <v>536</v>
      </c>
      <c r="B37" s="14" t="s">
        <v>555</v>
      </c>
      <c r="C37" s="14" t="s">
        <v>62</v>
      </c>
      <c r="D37" s="52">
        <v>230</v>
      </c>
      <c r="E37" s="14" t="s">
        <v>556</v>
      </c>
      <c r="F37" s="15">
        <v>500</v>
      </c>
      <c r="G37" s="15">
        <v>500</v>
      </c>
      <c r="H37" s="15" t="s">
        <v>557</v>
      </c>
      <c r="I37" s="39" t="s">
        <v>434</v>
      </c>
      <c r="J37" s="39" t="s">
        <v>558</v>
      </c>
      <c r="K37" s="39" t="s">
        <v>559</v>
      </c>
      <c r="L37" s="53"/>
    </row>
    <row r="38" spans="1:13" ht="22.35" customHeight="1" x14ac:dyDescent="0.25">
      <c r="A38" s="14" t="s">
        <v>536</v>
      </c>
      <c r="B38" s="14" t="s">
        <v>560</v>
      </c>
      <c r="C38" s="14" t="s">
        <v>296</v>
      </c>
      <c r="D38" s="52">
        <v>696</v>
      </c>
      <c r="E38" s="14" t="s">
        <v>561</v>
      </c>
      <c r="F38" s="15">
        <v>250</v>
      </c>
      <c r="G38" s="15">
        <v>250</v>
      </c>
      <c r="H38" s="15">
        <v>0</v>
      </c>
      <c r="I38" s="39" t="s">
        <v>434</v>
      </c>
      <c r="J38" s="39" t="s">
        <v>562</v>
      </c>
      <c r="K38" s="39" t="s">
        <v>298</v>
      </c>
      <c r="L38" s="53"/>
    </row>
    <row r="39" spans="1:13" ht="22.35" customHeight="1" x14ac:dyDescent="0.25">
      <c r="A39" s="23" t="s">
        <v>536</v>
      </c>
      <c r="B39" s="14" t="s">
        <v>563</v>
      </c>
      <c r="C39" s="14" t="s">
        <v>66</v>
      </c>
      <c r="D39" s="52">
        <v>155</v>
      </c>
      <c r="E39" s="14" t="s">
        <v>564</v>
      </c>
      <c r="F39" s="15">
        <v>450</v>
      </c>
      <c r="G39" s="15">
        <v>450</v>
      </c>
      <c r="H39" s="15">
        <v>0</v>
      </c>
      <c r="I39" s="39" t="s">
        <v>427</v>
      </c>
      <c r="J39" s="39" t="s">
        <v>565</v>
      </c>
      <c r="K39" s="39" t="s">
        <v>566</v>
      </c>
      <c r="L39" s="53"/>
    </row>
    <row r="40" spans="1:13" ht="22.35" customHeight="1" x14ac:dyDescent="0.25">
      <c r="A40" s="14" t="s">
        <v>536</v>
      </c>
      <c r="B40" s="14" t="s">
        <v>567</v>
      </c>
      <c r="C40" s="14" t="s">
        <v>68</v>
      </c>
      <c r="D40" s="52">
        <v>112</v>
      </c>
      <c r="E40" s="14" t="s">
        <v>568</v>
      </c>
      <c r="F40" s="15">
        <v>500</v>
      </c>
      <c r="G40" s="15">
        <v>500</v>
      </c>
      <c r="H40" s="15">
        <v>0</v>
      </c>
      <c r="I40" s="39" t="s">
        <v>434</v>
      </c>
      <c r="J40" s="39" t="s">
        <v>569</v>
      </c>
      <c r="K40" s="39" t="s">
        <v>570</v>
      </c>
      <c r="L40" s="53"/>
    </row>
    <row r="41" spans="1:13" ht="22.35" customHeight="1" x14ac:dyDescent="0.25">
      <c r="A41" s="14" t="s">
        <v>536</v>
      </c>
      <c r="B41" s="14" t="s">
        <v>571</v>
      </c>
      <c r="C41" s="14" t="s">
        <v>45</v>
      </c>
      <c r="D41" s="52">
        <v>104</v>
      </c>
      <c r="E41" s="14" t="s">
        <v>572</v>
      </c>
      <c r="F41" s="15">
        <v>250</v>
      </c>
      <c r="G41" s="15">
        <v>250</v>
      </c>
      <c r="H41" s="15">
        <v>0</v>
      </c>
      <c r="I41" s="39" t="s">
        <v>434</v>
      </c>
      <c r="J41" s="39" t="s">
        <v>573</v>
      </c>
      <c r="K41" s="39" t="s">
        <v>574</v>
      </c>
      <c r="L41" s="53"/>
    </row>
    <row r="42" spans="1:13" ht="22.35" customHeight="1" x14ac:dyDescent="0.25">
      <c r="A42" s="23" t="s">
        <v>536</v>
      </c>
      <c r="B42" s="14" t="s">
        <v>575</v>
      </c>
      <c r="C42" s="14" t="s">
        <v>71</v>
      </c>
      <c r="D42" s="52">
        <v>570</v>
      </c>
      <c r="E42" s="14" t="s">
        <v>548</v>
      </c>
      <c r="F42" s="15">
        <v>350</v>
      </c>
      <c r="G42" s="15">
        <v>350</v>
      </c>
      <c r="H42" s="15">
        <v>0</v>
      </c>
      <c r="I42" s="39" t="s">
        <v>434</v>
      </c>
      <c r="J42" s="39" t="s">
        <v>576</v>
      </c>
      <c r="K42" s="39" t="s">
        <v>577</v>
      </c>
      <c r="L42" s="53"/>
    </row>
    <row r="43" spans="1:13" ht="22.35" customHeight="1" x14ac:dyDescent="0.25">
      <c r="A43" s="20" t="s">
        <v>536</v>
      </c>
      <c r="B43" s="20" t="s">
        <v>578</v>
      </c>
      <c r="C43" s="27" t="s">
        <v>73</v>
      </c>
      <c r="D43" s="52">
        <v>242</v>
      </c>
      <c r="E43" s="14" t="s">
        <v>579</v>
      </c>
      <c r="F43" s="15">
        <v>430</v>
      </c>
      <c r="G43" s="15">
        <v>430</v>
      </c>
      <c r="H43" s="15">
        <v>0</v>
      </c>
      <c r="I43" s="39" t="s">
        <v>434</v>
      </c>
      <c r="J43" s="39" t="s">
        <v>580</v>
      </c>
      <c r="K43" s="39" t="s">
        <v>581</v>
      </c>
      <c r="L43" s="53"/>
    </row>
    <row r="44" spans="1:13" ht="22.35" customHeight="1" x14ac:dyDescent="0.25">
      <c r="A44" s="20" t="s">
        <v>536</v>
      </c>
      <c r="B44" s="20" t="s">
        <v>582</v>
      </c>
      <c r="C44" s="27" t="s">
        <v>583</v>
      </c>
      <c r="D44" s="52">
        <v>493</v>
      </c>
      <c r="E44" s="14" t="s">
        <v>584</v>
      </c>
      <c r="F44" s="15">
        <v>282.60000000000002</v>
      </c>
      <c r="G44" s="15">
        <v>282.60000000000002</v>
      </c>
      <c r="H44" s="15">
        <v>0</v>
      </c>
      <c r="I44" s="39" t="s">
        <v>434</v>
      </c>
      <c r="J44" s="39" t="s">
        <v>585</v>
      </c>
      <c r="K44" s="39" t="s">
        <v>586</v>
      </c>
      <c r="L44" s="53"/>
    </row>
    <row r="45" spans="1:13" ht="22.35" customHeight="1" x14ac:dyDescent="0.25">
      <c r="A45" s="20" t="s">
        <v>536</v>
      </c>
      <c r="B45" s="20" t="s">
        <v>587</v>
      </c>
      <c r="C45" s="27" t="s">
        <v>75</v>
      </c>
      <c r="D45" s="52">
        <v>17</v>
      </c>
      <c r="E45" s="14" t="s">
        <v>588</v>
      </c>
      <c r="F45" s="15">
        <v>500</v>
      </c>
      <c r="G45" s="15">
        <v>500</v>
      </c>
      <c r="H45" s="15">
        <v>0</v>
      </c>
      <c r="I45" s="39" t="s">
        <v>434</v>
      </c>
      <c r="J45" s="39" t="s">
        <v>589</v>
      </c>
      <c r="K45" s="39" t="s">
        <v>590</v>
      </c>
      <c r="L45" s="53"/>
    </row>
    <row r="46" spans="1:13" ht="22.35" customHeight="1" x14ac:dyDescent="0.25">
      <c r="A46" s="20" t="s">
        <v>536</v>
      </c>
      <c r="B46" s="20" t="s">
        <v>591</v>
      </c>
      <c r="C46" s="14" t="s">
        <v>77</v>
      </c>
      <c r="D46" s="52">
        <v>365</v>
      </c>
      <c r="E46" s="14" t="s">
        <v>592</v>
      </c>
      <c r="F46" s="15">
        <v>800</v>
      </c>
      <c r="G46" s="15">
        <v>800</v>
      </c>
      <c r="H46" s="15">
        <v>0</v>
      </c>
      <c r="I46" s="39" t="s">
        <v>434</v>
      </c>
      <c r="J46" s="39" t="s">
        <v>593</v>
      </c>
      <c r="K46" s="39" t="s">
        <v>594</v>
      </c>
      <c r="L46" s="53"/>
    </row>
    <row r="47" spans="1:13" ht="22.35" customHeight="1" x14ac:dyDescent="0.25">
      <c r="A47" s="29" t="s">
        <v>80</v>
      </c>
      <c r="B47" s="14" t="s">
        <v>303</v>
      </c>
      <c r="C47" s="14" t="s">
        <v>304</v>
      </c>
      <c r="D47" s="52">
        <v>1001</v>
      </c>
      <c r="E47" s="14" t="s">
        <v>595</v>
      </c>
      <c r="F47" s="15">
        <v>73.709999999999994</v>
      </c>
      <c r="G47" s="15" t="s">
        <v>433</v>
      </c>
      <c r="H47" s="15">
        <v>35</v>
      </c>
      <c r="I47" s="39" t="s">
        <v>427</v>
      </c>
      <c r="J47" s="39" t="s">
        <v>305</v>
      </c>
      <c r="K47" s="39" t="s">
        <v>306</v>
      </c>
      <c r="L47" s="53" t="s">
        <v>596</v>
      </c>
      <c r="M47" s="3">
        <f t="shared" ref="M47:M60" si="1">SUM(G47:H47)</f>
        <v>35</v>
      </c>
    </row>
    <row r="48" spans="1:13" ht="22.35" customHeight="1" x14ac:dyDescent="0.25">
      <c r="A48" s="32" t="s">
        <v>80</v>
      </c>
      <c r="B48" s="14" t="s">
        <v>307</v>
      </c>
      <c r="C48" s="14" t="s">
        <v>308</v>
      </c>
      <c r="D48" s="52">
        <v>25</v>
      </c>
      <c r="E48" s="14" t="s">
        <v>597</v>
      </c>
      <c r="F48" s="15">
        <v>88</v>
      </c>
      <c r="G48" s="15" t="s">
        <v>452</v>
      </c>
      <c r="H48" s="15">
        <v>38</v>
      </c>
      <c r="I48" s="39" t="s">
        <v>427</v>
      </c>
      <c r="J48" s="39" t="s">
        <v>309</v>
      </c>
      <c r="K48" s="39" t="s">
        <v>310</v>
      </c>
      <c r="L48" s="53" t="s">
        <v>598</v>
      </c>
      <c r="M48" s="3">
        <f t="shared" si="1"/>
        <v>38</v>
      </c>
    </row>
    <row r="49" spans="1:13" ht="22.35" customHeight="1" x14ac:dyDescent="0.25">
      <c r="A49" s="32" t="s">
        <v>80</v>
      </c>
      <c r="B49" s="14" t="s">
        <v>81</v>
      </c>
      <c r="C49" s="14" t="s">
        <v>82</v>
      </c>
      <c r="D49" s="52">
        <v>245</v>
      </c>
      <c r="E49" s="14" t="s">
        <v>597</v>
      </c>
      <c r="F49" s="15">
        <v>91</v>
      </c>
      <c r="G49" s="15" t="s">
        <v>433</v>
      </c>
      <c r="H49" s="15">
        <v>304</v>
      </c>
      <c r="I49" s="39" t="s">
        <v>427</v>
      </c>
      <c r="J49" s="39" t="s">
        <v>599</v>
      </c>
      <c r="K49" s="39" t="s">
        <v>600</v>
      </c>
      <c r="L49" s="53" t="s">
        <v>601</v>
      </c>
      <c r="M49" s="3">
        <f t="shared" si="1"/>
        <v>304</v>
      </c>
    </row>
    <row r="50" spans="1:13" ht="22.35" customHeight="1" x14ac:dyDescent="0.25">
      <c r="A50" s="29" t="s">
        <v>80</v>
      </c>
      <c r="B50" s="14" t="s">
        <v>311</v>
      </c>
      <c r="C50" s="14" t="s">
        <v>312</v>
      </c>
      <c r="D50" s="52">
        <v>300</v>
      </c>
      <c r="E50" s="14" t="s">
        <v>602</v>
      </c>
      <c r="F50" s="15">
        <v>150</v>
      </c>
      <c r="G50" s="15">
        <v>143</v>
      </c>
      <c r="H50" s="15">
        <v>0</v>
      </c>
      <c r="I50" s="39" t="s">
        <v>427</v>
      </c>
      <c r="J50" s="39" t="s">
        <v>313</v>
      </c>
      <c r="K50" s="39" t="s">
        <v>314</v>
      </c>
      <c r="L50" s="53" t="s">
        <v>430</v>
      </c>
      <c r="M50" s="3">
        <f t="shared" si="1"/>
        <v>143</v>
      </c>
    </row>
    <row r="51" spans="1:13" ht="22.35" customHeight="1" x14ac:dyDescent="0.25">
      <c r="A51" s="29" t="s">
        <v>80</v>
      </c>
      <c r="B51" s="14" t="s">
        <v>83</v>
      </c>
      <c r="C51" s="14" t="s">
        <v>603</v>
      </c>
      <c r="D51" s="52" t="s">
        <v>604</v>
      </c>
      <c r="E51" s="14" t="s">
        <v>605</v>
      </c>
      <c r="F51" s="15">
        <v>159.75</v>
      </c>
      <c r="G51" s="15">
        <v>25.2</v>
      </c>
      <c r="H51" s="15">
        <v>50.1</v>
      </c>
      <c r="I51" s="39" t="s">
        <v>427</v>
      </c>
      <c r="J51" s="39" t="s">
        <v>606</v>
      </c>
      <c r="K51" s="39" t="s">
        <v>607</v>
      </c>
      <c r="L51" s="53" t="s">
        <v>608</v>
      </c>
      <c r="M51" s="3">
        <f t="shared" si="1"/>
        <v>75.3</v>
      </c>
    </row>
    <row r="52" spans="1:13" ht="22.35" customHeight="1" x14ac:dyDescent="0.25">
      <c r="A52" s="32" t="s">
        <v>80</v>
      </c>
      <c r="B52" s="14" t="s">
        <v>85</v>
      </c>
      <c r="C52" s="14" t="s">
        <v>86</v>
      </c>
      <c r="D52" s="52">
        <v>21</v>
      </c>
      <c r="E52" s="14" t="s">
        <v>609</v>
      </c>
      <c r="F52" s="17">
        <v>550</v>
      </c>
      <c r="G52" s="15">
        <v>328</v>
      </c>
      <c r="H52" s="15">
        <v>61</v>
      </c>
      <c r="I52" s="39" t="s">
        <v>427</v>
      </c>
      <c r="J52" s="40" t="s">
        <v>610</v>
      </c>
      <c r="K52" s="40" t="s">
        <v>611</v>
      </c>
      <c r="L52" s="53" t="s">
        <v>612</v>
      </c>
      <c r="M52" s="3">
        <f t="shared" si="1"/>
        <v>389</v>
      </c>
    </row>
    <row r="53" spans="1:13" ht="22.35" customHeight="1" x14ac:dyDescent="0.25">
      <c r="A53" s="32" t="s">
        <v>80</v>
      </c>
      <c r="B53" s="20" t="s">
        <v>87</v>
      </c>
      <c r="C53" s="20" t="s">
        <v>88</v>
      </c>
      <c r="D53" s="63">
        <v>100</v>
      </c>
      <c r="E53" s="20" t="s">
        <v>613</v>
      </c>
      <c r="F53" s="24">
        <v>101</v>
      </c>
      <c r="G53" s="15">
        <v>86</v>
      </c>
      <c r="H53" s="15">
        <v>40</v>
      </c>
      <c r="I53" s="39" t="s">
        <v>427</v>
      </c>
      <c r="J53" s="39" t="s">
        <v>614</v>
      </c>
      <c r="K53" s="39" t="s">
        <v>615</v>
      </c>
      <c r="L53" s="53" t="s">
        <v>616</v>
      </c>
      <c r="M53" s="3">
        <f t="shared" si="1"/>
        <v>126</v>
      </c>
    </row>
    <row r="54" spans="1:13" ht="22.35" customHeight="1" x14ac:dyDescent="0.25">
      <c r="A54" s="29" t="s">
        <v>80</v>
      </c>
      <c r="B54" s="14" t="s">
        <v>89</v>
      </c>
      <c r="C54" s="14" t="s">
        <v>90</v>
      </c>
      <c r="D54" s="52" t="s">
        <v>617</v>
      </c>
      <c r="E54" s="14" t="s">
        <v>618</v>
      </c>
      <c r="F54" s="15">
        <v>530</v>
      </c>
      <c r="G54" s="15">
        <v>338</v>
      </c>
      <c r="H54" s="15">
        <v>93</v>
      </c>
      <c r="I54" s="39" t="s">
        <v>427</v>
      </c>
      <c r="J54" s="39" t="s">
        <v>619</v>
      </c>
      <c r="K54" s="39" t="s">
        <v>620</v>
      </c>
      <c r="L54" s="53" t="s">
        <v>621</v>
      </c>
      <c r="M54" s="3">
        <f t="shared" si="1"/>
        <v>431</v>
      </c>
    </row>
    <row r="55" spans="1:13" ht="22.35" customHeight="1" x14ac:dyDescent="0.25">
      <c r="A55" s="29" t="s">
        <v>80</v>
      </c>
      <c r="B55" s="14" t="s">
        <v>315</v>
      </c>
      <c r="C55" s="14" t="s">
        <v>316</v>
      </c>
      <c r="D55" s="52">
        <v>270</v>
      </c>
      <c r="E55" s="14" t="s">
        <v>622</v>
      </c>
      <c r="F55" s="15">
        <v>253.45</v>
      </c>
      <c r="G55" s="15" t="s">
        <v>452</v>
      </c>
      <c r="H55" s="15">
        <v>45</v>
      </c>
      <c r="I55" s="39" t="s">
        <v>434</v>
      </c>
      <c r="J55" s="39" t="s">
        <v>317</v>
      </c>
      <c r="K55" s="39" t="s">
        <v>318</v>
      </c>
      <c r="L55" s="53" t="s">
        <v>623</v>
      </c>
      <c r="M55" s="3">
        <f t="shared" si="1"/>
        <v>45</v>
      </c>
    </row>
    <row r="56" spans="1:13" ht="22.35" customHeight="1" x14ac:dyDescent="0.25">
      <c r="A56" s="29" t="s">
        <v>80</v>
      </c>
      <c r="B56" s="14" t="s">
        <v>91</v>
      </c>
      <c r="C56" s="14" t="s">
        <v>92</v>
      </c>
      <c r="D56" s="52">
        <v>315</v>
      </c>
      <c r="E56" s="14" t="s">
        <v>624</v>
      </c>
      <c r="F56" s="15">
        <v>1245</v>
      </c>
      <c r="G56" s="15" t="s">
        <v>452</v>
      </c>
      <c r="H56" s="15">
        <v>153</v>
      </c>
      <c r="I56" s="39" t="s">
        <v>434</v>
      </c>
      <c r="J56" s="39" t="s">
        <v>625</v>
      </c>
      <c r="K56" s="39" t="s">
        <v>626</v>
      </c>
      <c r="L56" s="53" t="s">
        <v>627</v>
      </c>
      <c r="M56" s="3">
        <f t="shared" si="1"/>
        <v>153</v>
      </c>
    </row>
    <row r="57" spans="1:13" ht="22.35" customHeight="1" x14ac:dyDescent="0.25">
      <c r="A57" s="29" t="s">
        <v>80</v>
      </c>
      <c r="B57" s="14" t="s">
        <v>319</v>
      </c>
      <c r="C57" s="14" t="s">
        <v>320</v>
      </c>
      <c r="D57" s="52" t="s">
        <v>628</v>
      </c>
      <c r="E57" s="14" t="s">
        <v>629</v>
      </c>
      <c r="F57" s="15">
        <v>80</v>
      </c>
      <c r="G57" s="15">
        <v>66</v>
      </c>
      <c r="H57" s="15">
        <v>26</v>
      </c>
      <c r="I57" s="39" t="s">
        <v>427</v>
      </c>
      <c r="J57" s="39" t="s">
        <v>321</v>
      </c>
      <c r="K57" s="39" t="s">
        <v>322</v>
      </c>
      <c r="L57" s="53" t="s">
        <v>630</v>
      </c>
      <c r="M57" s="3">
        <f t="shared" si="1"/>
        <v>92</v>
      </c>
    </row>
    <row r="58" spans="1:13" ht="22.35" customHeight="1" x14ac:dyDescent="0.25">
      <c r="A58" s="29" t="s">
        <v>80</v>
      </c>
      <c r="B58" s="14" t="s">
        <v>93</v>
      </c>
      <c r="C58" s="14" t="s">
        <v>94</v>
      </c>
      <c r="D58" s="52">
        <v>555</v>
      </c>
      <c r="E58" s="14" t="s">
        <v>631</v>
      </c>
      <c r="F58" s="15">
        <v>267</v>
      </c>
      <c r="G58" s="15">
        <v>185</v>
      </c>
      <c r="H58" s="15">
        <v>183</v>
      </c>
      <c r="I58" s="39" t="s">
        <v>427</v>
      </c>
      <c r="J58" s="39" t="s">
        <v>632</v>
      </c>
      <c r="K58" s="39" t="s">
        <v>633</v>
      </c>
      <c r="L58" s="53" t="s">
        <v>634</v>
      </c>
      <c r="M58" s="3">
        <f t="shared" si="1"/>
        <v>368</v>
      </c>
    </row>
    <row r="59" spans="1:13" ht="22.35" customHeight="1" x14ac:dyDescent="0.25">
      <c r="A59" s="29" t="s">
        <v>80</v>
      </c>
      <c r="B59" s="14" t="s">
        <v>95</v>
      </c>
      <c r="C59" s="14" t="s">
        <v>635</v>
      </c>
      <c r="D59" s="52">
        <v>1</v>
      </c>
      <c r="E59" s="14" t="s">
        <v>636</v>
      </c>
      <c r="F59" s="15">
        <v>1891.5</v>
      </c>
      <c r="G59" s="15">
        <v>1736</v>
      </c>
      <c r="H59" s="15" t="s">
        <v>637</v>
      </c>
      <c r="I59" s="39" t="s">
        <v>427</v>
      </c>
      <c r="J59" s="39" t="s">
        <v>638</v>
      </c>
      <c r="K59" s="39" t="s">
        <v>639</v>
      </c>
      <c r="L59" s="53" t="s">
        <v>640</v>
      </c>
      <c r="M59" s="3">
        <f t="shared" si="1"/>
        <v>1736</v>
      </c>
    </row>
    <row r="60" spans="1:13" ht="22.35" customHeight="1" x14ac:dyDescent="0.25">
      <c r="A60" s="29" t="s">
        <v>80</v>
      </c>
      <c r="B60" s="14" t="s">
        <v>97</v>
      </c>
      <c r="C60" s="14" t="s">
        <v>98</v>
      </c>
      <c r="D60" s="52">
        <v>1</v>
      </c>
      <c r="E60" s="14" t="s">
        <v>636</v>
      </c>
      <c r="F60" s="15">
        <v>1057.56</v>
      </c>
      <c r="G60" s="15">
        <v>1025.02</v>
      </c>
      <c r="H60" s="15" t="s">
        <v>637</v>
      </c>
      <c r="I60" s="39" t="s">
        <v>427</v>
      </c>
      <c r="J60" s="39" t="s">
        <v>641</v>
      </c>
      <c r="K60" s="39" t="s">
        <v>642</v>
      </c>
      <c r="L60" s="53" t="s">
        <v>640</v>
      </c>
      <c r="M60" s="3">
        <f t="shared" si="1"/>
        <v>1025.02</v>
      </c>
    </row>
    <row r="61" spans="1:13" ht="22.35" customHeight="1" x14ac:dyDescent="0.25">
      <c r="A61" s="29" t="s">
        <v>80</v>
      </c>
      <c r="B61" s="20" t="s">
        <v>99</v>
      </c>
      <c r="C61" s="20" t="s">
        <v>643</v>
      </c>
      <c r="D61" s="63">
        <v>70</v>
      </c>
      <c r="E61" s="20" t="s">
        <v>446</v>
      </c>
      <c r="F61" s="15">
        <v>883.64</v>
      </c>
      <c r="G61" s="15">
        <v>520</v>
      </c>
      <c r="H61" s="15">
        <v>120</v>
      </c>
      <c r="I61" s="39" t="s">
        <v>427</v>
      </c>
      <c r="J61" s="39" t="s">
        <v>644</v>
      </c>
      <c r="K61" s="39" t="s">
        <v>645</v>
      </c>
      <c r="L61" s="61"/>
      <c r="M61" s="25"/>
    </row>
    <row r="62" spans="1:13" ht="22.35" customHeight="1" x14ac:dyDescent="0.25">
      <c r="A62" s="29" t="s">
        <v>80</v>
      </c>
      <c r="B62" s="14" t="s">
        <v>101</v>
      </c>
      <c r="C62" s="14" t="s">
        <v>102</v>
      </c>
      <c r="D62" s="52">
        <v>411</v>
      </c>
      <c r="E62" s="14" t="s">
        <v>646</v>
      </c>
      <c r="F62" s="15">
        <v>64.75</v>
      </c>
      <c r="G62" s="15" t="s">
        <v>452</v>
      </c>
      <c r="H62" s="15">
        <v>16</v>
      </c>
      <c r="I62" s="39" t="s">
        <v>434</v>
      </c>
      <c r="J62" s="39" t="s">
        <v>647</v>
      </c>
      <c r="K62" s="39" t="s">
        <v>648</v>
      </c>
      <c r="L62" s="53" t="s">
        <v>628</v>
      </c>
      <c r="M62" s="3">
        <f t="shared" ref="M62:M67" si="2">SUM(G62:H62)</f>
        <v>16</v>
      </c>
    </row>
    <row r="63" spans="1:13" ht="22.35" customHeight="1" x14ac:dyDescent="0.25">
      <c r="A63" s="32" t="s">
        <v>80</v>
      </c>
      <c r="B63" s="14" t="s">
        <v>103</v>
      </c>
      <c r="C63" s="14" t="s">
        <v>104</v>
      </c>
      <c r="D63" s="52">
        <v>540</v>
      </c>
      <c r="E63" s="14" t="s">
        <v>649</v>
      </c>
      <c r="F63" s="17">
        <v>100</v>
      </c>
      <c r="G63" s="15">
        <v>100</v>
      </c>
      <c r="H63" s="17">
        <v>0</v>
      </c>
      <c r="I63" s="39" t="s">
        <v>434</v>
      </c>
      <c r="J63" s="40" t="s">
        <v>650</v>
      </c>
      <c r="K63" s="40" t="s">
        <v>651</v>
      </c>
      <c r="L63" s="53"/>
      <c r="M63" s="3">
        <f t="shared" si="2"/>
        <v>100</v>
      </c>
    </row>
    <row r="64" spans="1:13" ht="22.35" customHeight="1" x14ac:dyDescent="0.25">
      <c r="A64" s="36" t="s">
        <v>652</v>
      </c>
      <c r="B64" s="36" t="s">
        <v>653</v>
      </c>
      <c r="C64" s="36" t="s">
        <v>324</v>
      </c>
      <c r="D64" s="64">
        <v>100</v>
      </c>
      <c r="E64" s="36" t="s">
        <v>654</v>
      </c>
      <c r="F64" s="42">
        <v>75</v>
      </c>
      <c r="G64" s="15">
        <v>70</v>
      </c>
      <c r="H64" s="17">
        <v>0</v>
      </c>
      <c r="I64" s="39" t="s">
        <v>427</v>
      </c>
      <c r="J64" s="40" t="s">
        <v>325</v>
      </c>
      <c r="K64" s="40" t="s">
        <v>326</v>
      </c>
      <c r="L64" s="65" t="s">
        <v>655</v>
      </c>
      <c r="M64" s="3">
        <f t="shared" si="2"/>
        <v>70</v>
      </c>
    </row>
    <row r="65" spans="1:64" ht="22.35" customHeight="1" x14ac:dyDescent="0.25">
      <c r="A65" s="36" t="s">
        <v>80</v>
      </c>
      <c r="B65" s="14" t="s">
        <v>327</v>
      </c>
      <c r="C65" s="14" t="s">
        <v>328</v>
      </c>
      <c r="D65" s="52">
        <v>56</v>
      </c>
      <c r="E65" s="14" t="s">
        <v>656</v>
      </c>
      <c r="F65" s="17">
        <v>96</v>
      </c>
      <c r="G65" s="15" t="s">
        <v>452</v>
      </c>
      <c r="H65" s="17">
        <v>40</v>
      </c>
      <c r="I65" s="39" t="s">
        <v>427</v>
      </c>
      <c r="J65" s="40" t="s">
        <v>329</v>
      </c>
      <c r="K65" s="40" t="s">
        <v>330</v>
      </c>
      <c r="L65" s="53" t="s">
        <v>657</v>
      </c>
      <c r="M65" s="3">
        <f t="shared" si="2"/>
        <v>40</v>
      </c>
    </row>
    <row r="66" spans="1:64" ht="22.35" customHeight="1" x14ac:dyDescent="0.25">
      <c r="A66" s="29" t="s">
        <v>80</v>
      </c>
      <c r="B66" s="14" t="s">
        <v>105</v>
      </c>
      <c r="C66" s="14" t="s">
        <v>106</v>
      </c>
      <c r="D66" s="52">
        <v>100</v>
      </c>
      <c r="E66" s="14" t="s">
        <v>658</v>
      </c>
      <c r="F66" s="15">
        <v>420</v>
      </c>
      <c r="G66" s="15" t="s">
        <v>452</v>
      </c>
      <c r="H66" s="15">
        <v>284</v>
      </c>
      <c r="I66" s="39" t="s">
        <v>434</v>
      </c>
      <c r="J66" s="39" t="s">
        <v>659</v>
      </c>
      <c r="K66" s="39" t="s">
        <v>660</v>
      </c>
      <c r="L66" s="53" t="s">
        <v>472</v>
      </c>
      <c r="M66" s="3">
        <f t="shared" si="2"/>
        <v>284</v>
      </c>
    </row>
    <row r="67" spans="1:64" ht="22.35" customHeight="1" x14ac:dyDescent="0.25">
      <c r="A67" s="29" t="s">
        <v>80</v>
      </c>
      <c r="B67" s="14" t="s">
        <v>280</v>
      </c>
      <c r="C67" s="14" t="s">
        <v>331</v>
      </c>
      <c r="D67" s="52" t="s">
        <v>524</v>
      </c>
      <c r="E67" s="14" t="s">
        <v>446</v>
      </c>
      <c r="F67" s="15">
        <v>69</v>
      </c>
      <c r="G67" s="15" t="s">
        <v>433</v>
      </c>
      <c r="H67" s="15">
        <v>33.4</v>
      </c>
      <c r="I67" s="39" t="s">
        <v>434</v>
      </c>
      <c r="J67" s="39" t="s">
        <v>332</v>
      </c>
      <c r="K67" s="39" t="s">
        <v>333</v>
      </c>
      <c r="L67" s="53" t="s">
        <v>455</v>
      </c>
      <c r="M67" s="3">
        <f t="shared" si="2"/>
        <v>33.4</v>
      </c>
    </row>
    <row r="68" spans="1:64" ht="22.35" customHeight="1" x14ac:dyDescent="0.25">
      <c r="A68" s="29" t="s">
        <v>80</v>
      </c>
      <c r="B68" s="14" t="s">
        <v>107</v>
      </c>
      <c r="C68" s="14" t="s">
        <v>108</v>
      </c>
      <c r="D68" s="52">
        <v>1950</v>
      </c>
      <c r="E68" s="14" t="s">
        <v>661</v>
      </c>
      <c r="F68" s="15">
        <v>715</v>
      </c>
      <c r="G68" s="15">
        <v>595</v>
      </c>
      <c r="H68" s="15">
        <v>0</v>
      </c>
      <c r="I68" s="39" t="s">
        <v>427</v>
      </c>
      <c r="J68" s="39" t="s">
        <v>662</v>
      </c>
      <c r="K68" s="39" t="s">
        <v>663</v>
      </c>
      <c r="L68" s="53"/>
    </row>
    <row r="69" spans="1:64" ht="22.35" customHeight="1" x14ac:dyDescent="0.25">
      <c r="A69" s="29" t="s">
        <v>80</v>
      </c>
      <c r="B69" s="14" t="s">
        <v>334</v>
      </c>
      <c r="C69" s="14" t="s">
        <v>335</v>
      </c>
      <c r="D69" s="52">
        <v>61</v>
      </c>
      <c r="E69" s="14" t="s">
        <v>664</v>
      </c>
      <c r="F69" s="15">
        <v>112.42</v>
      </c>
      <c r="G69" s="15" t="s">
        <v>433</v>
      </c>
      <c r="H69" s="15">
        <v>30</v>
      </c>
      <c r="I69" s="39" t="s">
        <v>434</v>
      </c>
      <c r="J69" s="39" t="s">
        <v>336</v>
      </c>
      <c r="K69" s="39" t="s">
        <v>337</v>
      </c>
      <c r="L69" s="53" t="s">
        <v>665</v>
      </c>
      <c r="M69" s="3">
        <f t="shared" ref="M69:M108" si="3">SUM(G69:H69)</f>
        <v>30</v>
      </c>
    </row>
    <row r="70" spans="1:64" ht="22.35" customHeight="1" x14ac:dyDescent="0.25">
      <c r="A70" s="29" t="s">
        <v>80</v>
      </c>
      <c r="B70" s="14" t="s">
        <v>338</v>
      </c>
      <c r="C70" s="14" t="s">
        <v>339</v>
      </c>
      <c r="D70" s="52">
        <v>1935</v>
      </c>
      <c r="E70" s="14" t="s">
        <v>666</v>
      </c>
      <c r="F70" s="15">
        <v>57.8</v>
      </c>
      <c r="G70" s="15">
        <v>23</v>
      </c>
      <c r="H70" s="15">
        <v>0</v>
      </c>
      <c r="I70" s="39" t="s">
        <v>427</v>
      </c>
      <c r="J70" s="39" t="s">
        <v>340</v>
      </c>
      <c r="K70" s="39" t="s">
        <v>341</v>
      </c>
      <c r="L70" s="53" t="s">
        <v>667</v>
      </c>
      <c r="M70" s="3">
        <f t="shared" si="3"/>
        <v>23</v>
      </c>
    </row>
    <row r="71" spans="1:64" ht="22.35" customHeight="1" x14ac:dyDescent="0.25">
      <c r="A71" s="29" t="s">
        <v>80</v>
      </c>
      <c r="B71" s="14" t="s">
        <v>109</v>
      </c>
      <c r="C71" s="14" t="s">
        <v>110</v>
      </c>
      <c r="D71" s="52">
        <v>150</v>
      </c>
      <c r="E71" s="14" t="s">
        <v>668</v>
      </c>
      <c r="F71" s="15">
        <v>102.5</v>
      </c>
      <c r="G71" s="15" t="s">
        <v>452</v>
      </c>
      <c r="H71" s="15">
        <v>927</v>
      </c>
      <c r="I71" s="39" t="s">
        <v>434</v>
      </c>
      <c r="J71" s="39" t="s">
        <v>669</v>
      </c>
      <c r="K71" s="39" t="s">
        <v>670</v>
      </c>
      <c r="L71" s="53" t="s">
        <v>634</v>
      </c>
      <c r="M71" s="3">
        <f t="shared" si="3"/>
        <v>927</v>
      </c>
    </row>
    <row r="72" spans="1:64" ht="22.35" customHeight="1" x14ac:dyDescent="0.25">
      <c r="A72" s="54" t="s">
        <v>80</v>
      </c>
      <c r="B72" s="66" t="s">
        <v>111</v>
      </c>
      <c r="C72" s="55" t="s">
        <v>112</v>
      </c>
      <c r="D72" s="56">
        <v>130</v>
      </c>
      <c r="E72" s="55" t="s">
        <v>671</v>
      </c>
      <c r="F72" s="57">
        <v>300</v>
      </c>
      <c r="G72" s="57">
        <v>287</v>
      </c>
      <c r="H72" s="57">
        <v>37</v>
      </c>
      <c r="I72" s="58" t="s">
        <v>434</v>
      </c>
      <c r="J72" s="58" t="s">
        <v>672</v>
      </c>
      <c r="K72" s="58" t="s">
        <v>673</v>
      </c>
      <c r="L72" s="67" t="s">
        <v>674</v>
      </c>
      <c r="M72" s="3">
        <f t="shared" si="3"/>
        <v>324</v>
      </c>
    </row>
    <row r="73" spans="1:64" ht="22.35" customHeight="1" x14ac:dyDescent="0.25">
      <c r="A73" s="29" t="s">
        <v>80</v>
      </c>
      <c r="B73" s="14" t="s">
        <v>342</v>
      </c>
      <c r="C73" s="14" t="s">
        <v>343</v>
      </c>
      <c r="D73" s="52">
        <v>3</v>
      </c>
      <c r="E73" s="14" t="s">
        <v>466</v>
      </c>
      <c r="F73" s="15">
        <v>250</v>
      </c>
      <c r="G73" s="15" t="s">
        <v>452</v>
      </c>
      <c r="H73" s="15">
        <v>15</v>
      </c>
      <c r="I73" s="39" t="s">
        <v>434</v>
      </c>
      <c r="J73" s="39" t="s">
        <v>344</v>
      </c>
      <c r="K73" s="39" t="s">
        <v>345</v>
      </c>
      <c r="L73" s="53" t="s">
        <v>675</v>
      </c>
      <c r="M73" s="3">
        <f t="shared" si="3"/>
        <v>15</v>
      </c>
    </row>
    <row r="74" spans="1:64" ht="22.35" customHeight="1" x14ac:dyDescent="0.25">
      <c r="A74" s="29" t="s">
        <v>80</v>
      </c>
      <c r="B74" s="14" t="s">
        <v>346</v>
      </c>
      <c r="C74" s="14" t="s">
        <v>347</v>
      </c>
      <c r="D74" s="52">
        <v>615</v>
      </c>
      <c r="E74" s="14" t="s">
        <v>676</v>
      </c>
      <c r="F74" s="15">
        <v>277.5</v>
      </c>
      <c r="G74" s="15" t="s">
        <v>452</v>
      </c>
      <c r="H74" s="15">
        <v>12</v>
      </c>
      <c r="I74" s="39" t="s">
        <v>427</v>
      </c>
      <c r="J74" s="39" t="s">
        <v>348</v>
      </c>
      <c r="K74" s="39" t="s">
        <v>349</v>
      </c>
      <c r="L74" s="53" t="s">
        <v>677</v>
      </c>
      <c r="M74" s="3">
        <f t="shared" si="3"/>
        <v>12</v>
      </c>
    </row>
    <row r="75" spans="1:64" ht="22.35" customHeight="1" x14ac:dyDescent="0.25">
      <c r="A75" s="29" t="s">
        <v>80</v>
      </c>
      <c r="B75" s="14" t="s">
        <v>113</v>
      </c>
      <c r="C75" s="14" t="s">
        <v>114</v>
      </c>
      <c r="D75" s="52" t="s">
        <v>524</v>
      </c>
      <c r="E75" s="14" t="s">
        <v>678</v>
      </c>
      <c r="F75" s="15">
        <v>622.1</v>
      </c>
      <c r="G75" s="15">
        <v>458</v>
      </c>
      <c r="H75" s="15">
        <v>182</v>
      </c>
      <c r="I75" s="39" t="s">
        <v>427</v>
      </c>
      <c r="J75" s="39" t="s">
        <v>679</v>
      </c>
      <c r="K75" s="39" t="s">
        <v>680</v>
      </c>
      <c r="L75" s="53" t="s">
        <v>628</v>
      </c>
      <c r="M75" s="3">
        <f t="shared" si="3"/>
        <v>640</v>
      </c>
    </row>
    <row r="76" spans="1:64" ht="22.35" customHeight="1" x14ac:dyDescent="0.25">
      <c r="A76" s="29" t="s">
        <v>80</v>
      </c>
      <c r="B76" s="14" t="s">
        <v>115</v>
      </c>
      <c r="C76" s="14" t="s">
        <v>116</v>
      </c>
      <c r="D76" s="52">
        <v>122</v>
      </c>
      <c r="E76" s="14" t="s">
        <v>446</v>
      </c>
      <c r="F76" s="15">
        <v>297.83999999999997</v>
      </c>
      <c r="G76" s="15">
        <v>169.5</v>
      </c>
      <c r="H76" s="15">
        <v>67.2</v>
      </c>
      <c r="I76" s="39" t="s">
        <v>434</v>
      </c>
      <c r="J76" s="39" t="s">
        <v>681</v>
      </c>
      <c r="K76" s="39" t="s">
        <v>682</v>
      </c>
      <c r="L76" s="53" t="s">
        <v>683</v>
      </c>
      <c r="M76" s="3">
        <f t="shared" si="3"/>
        <v>236.7</v>
      </c>
    </row>
    <row r="77" spans="1:64" ht="22.35" customHeight="1" x14ac:dyDescent="0.25">
      <c r="A77" s="29" t="s">
        <v>80</v>
      </c>
      <c r="B77" s="14" t="s">
        <v>117</v>
      </c>
      <c r="C77" s="14" t="s">
        <v>118</v>
      </c>
      <c r="D77" s="52">
        <v>20</v>
      </c>
      <c r="E77" s="14" t="s">
        <v>684</v>
      </c>
      <c r="F77" s="15">
        <v>165</v>
      </c>
      <c r="G77" s="15" t="s">
        <v>433</v>
      </c>
      <c r="H77" s="15">
        <v>128</v>
      </c>
      <c r="I77" s="39" t="s">
        <v>434</v>
      </c>
      <c r="J77" s="39" t="s">
        <v>685</v>
      </c>
      <c r="K77" s="39" t="s">
        <v>686</v>
      </c>
      <c r="L77" s="53" t="s">
        <v>687</v>
      </c>
      <c r="M77" s="3">
        <f t="shared" si="3"/>
        <v>128</v>
      </c>
    </row>
    <row r="78" spans="1:64" ht="22.35" customHeight="1" x14ac:dyDescent="0.25">
      <c r="A78" s="32" t="s">
        <v>80</v>
      </c>
      <c r="B78" s="14" t="s">
        <v>119</v>
      </c>
      <c r="C78" s="14" t="s">
        <v>108</v>
      </c>
      <c r="D78" s="52" t="s">
        <v>617</v>
      </c>
      <c r="E78" s="14" t="s">
        <v>688</v>
      </c>
      <c r="F78" s="15">
        <v>504</v>
      </c>
      <c r="G78" s="15">
        <v>238</v>
      </c>
      <c r="H78" s="15">
        <v>77</v>
      </c>
      <c r="I78" s="39" t="s">
        <v>427</v>
      </c>
      <c r="J78" s="39" t="s">
        <v>689</v>
      </c>
      <c r="K78" s="39" t="s">
        <v>690</v>
      </c>
      <c r="L78" s="53"/>
      <c r="M78" s="3">
        <f t="shared" si="3"/>
        <v>315</v>
      </c>
    </row>
    <row r="79" spans="1:64" ht="22.35" customHeight="1" x14ac:dyDescent="0.25">
      <c r="A79" s="29" t="s">
        <v>80</v>
      </c>
      <c r="B79" s="14" t="s">
        <v>691</v>
      </c>
      <c r="C79" s="14" t="s">
        <v>121</v>
      </c>
      <c r="D79" s="52">
        <v>900</v>
      </c>
      <c r="E79" s="14" t="s">
        <v>441</v>
      </c>
      <c r="F79" s="15">
        <v>202</v>
      </c>
      <c r="G79" s="15">
        <v>96</v>
      </c>
      <c r="H79" s="15">
        <v>48</v>
      </c>
      <c r="I79" s="39" t="s">
        <v>427</v>
      </c>
      <c r="J79" s="39" t="s">
        <v>692</v>
      </c>
      <c r="K79" s="39" t="s">
        <v>693</v>
      </c>
      <c r="L79" s="53" t="s">
        <v>694</v>
      </c>
      <c r="M79" s="28">
        <f t="shared" si="3"/>
        <v>144</v>
      </c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</row>
    <row r="80" spans="1:64" ht="22.35" customHeight="1" x14ac:dyDescent="0.25">
      <c r="A80" s="29" t="s">
        <v>80</v>
      </c>
      <c r="B80" s="23" t="s">
        <v>695</v>
      </c>
      <c r="C80" s="14" t="s">
        <v>123</v>
      </c>
      <c r="D80" s="52">
        <v>480</v>
      </c>
      <c r="E80" s="14" t="s">
        <v>696</v>
      </c>
      <c r="F80" s="15">
        <v>2932</v>
      </c>
      <c r="G80" s="15">
        <v>2651</v>
      </c>
      <c r="H80" s="15">
        <v>242</v>
      </c>
      <c r="I80" s="39" t="s">
        <v>434</v>
      </c>
      <c r="J80" s="39" t="s">
        <v>697</v>
      </c>
      <c r="K80" s="39" t="s">
        <v>698</v>
      </c>
      <c r="L80" s="53" t="s">
        <v>699</v>
      </c>
      <c r="M80" s="51">
        <f t="shared" si="3"/>
        <v>2893</v>
      </c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</row>
    <row r="81" spans="1:13" ht="22.35" customHeight="1" x14ac:dyDescent="0.25">
      <c r="A81" s="29" t="s">
        <v>80</v>
      </c>
      <c r="B81" s="14" t="s">
        <v>700</v>
      </c>
      <c r="C81" s="14" t="s">
        <v>125</v>
      </c>
      <c r="D81" s="52">
        <v>226</v>
      </c>
      <c r="E81" s="14" t="s">
        <v>701</v>
      </c>
      <c r="F81" s="15">
        <v>156.34</v>
      </c>
      <c r="G81" s="15" t="s">
        <v>433</v>
      </c>
      <c r="H81" s="15">
        <v>92</v>
      </c>
      <c r="I81" s="39" t="s">
        <v>434</v>
      </c>
      <c r="J81" s="39" t="s">
        <v>702</v>
      </c>
      <c r="K81" s="39" t="s">
        <v>703</v>
      </c>
      <c r="L81" s="53" t="s">
        <v>704</v>
      </c>
      <c r="M81" s="3">
        <f t="shared" si="3"/>
        <v>92</v>
      </c>
    </row>
    <row r="82" spans="1:13" ht="22.35" customHeight="1" x14ac:dyDescent="0.25">
      <c r="A82" s="29" t="s">
        <v>80</v>
      </c>
      <c r="B82" s="14" t="s">
        <v>705</v>
      </c>
      <c r="C82" s="14" t="s">
        <v>127</v>
      </c>
      <c r="D82" s="52">
        <v>6272</v>
      </c>
      <c r="E82" s="14" t="s">
        <v>579</v>
      </c>
      <c r="F82" s="15">
        <v>1637.3</v>
      </c>
      <c r="G82" s="15">
        <v>1178</v>
      </c>
      <c r="H82" s="15">
        <v>199</v>
      </c>
      <c r="I82" s="39" t="s">
        <v>427</v>
      </c>
      <c r="J82" s="39" t="s">
        <v>706</v>
      </c>
      <c r="K82" s="39" t="s">
        <v>707</v>
      </c>
      <c r="L82" s="53" t="s">
        <v>708</v>
      </c>
      <c r="M82" s="3">
        <f t="shared" si="3"/>
        <v>1377</v>
      </c>
    </row>
    <row r="83" spans="1:13" ht="22.35" customHeight="1" x14ac:dyDescent="0.25">
      <c r="A83" s="29" t="s">
        <v>80</v>
      </c>
      <c r="B83" s="14" t="s">
        <v>709</v>
      </c>
      <c r="C83" s="14" t="s">
        <v>129</v>
      </c>
      <c r="D83" s="52" t="s">
        <v>473</v>
      </c>
      <c r="E83" s="14" t="s">
        <v>710</v>
      </c>
      <c r="F83" s="15">
        <v>205</v>
      </c>
      <c r="G83" s="15" t="s">
        <v>433</v>
      </c>
      <c r="H83" s="15">
        <v>56</v>
      </c>
      <c r="I83" s="39" t="s">
        <v>434</v>
      </c>
      <c r="J83" s="39" t="s">
        <v>711</v>
      </c>
      <c r="K83" s="39" t="s">
        <v>712</v>
      </c>
      <c r="L83" s="53" t="s">
        <v>713</v>
      </c>
      <c r="M83" s="3">
        <f t="shared" si="3"/>
        <v>56</v>
      </c>
    </row>
    <row r="84" spans="1:13" ht="22.35" customHeight="1" x14ac:dyDescent="0.25">
      <c r="A84" s="29" t="s">
        <v>80</v>
      </c>
      <c r="B84" s="14" t="s">
        <v>714</v>
      </c>
      <c r="C84" s="14" t="s">
        <v>715</v>
      </c>
      <c r="D84" s="52">
        <v>1</v>
      </c>
      <c r="E84" s="14" t="s">
        <v>716</v>
      </c>
      <c r="F84" s="15">
        <v>374.5</v>
      </c>
      <c r="G84" s="15">
        <v>231.8</v>
      </c>
      <c r="H84" s="15">
        <v>600</v>
      </c>
      <c r="I84" s="39" t="s">
        <v>434</v>
      </c>
      <c r="J84" s="39" t="s">
        <v>717</v>
      </c>
      <c r="K84" s="39" t="s">
        <v>718</v>
      </c>
      <c r="L84" s="53" t="s">
        <v>719</v>
      </c>
      <c r="M84" s="3">
        <f t="shared" si="3"/>
        <v>831.8</v>
      </c>
    </row>
    <row r="85" spans="1:13" ht="22.35" customHeight="1" x14ac:dyDescent="0.25">
      <c r="A85" s="29" t="s">
        <v>80</v>
      </c>
      <c r="B85" s="20" t="s">
        <v>720</v>
      </c>
      <c r="C85" s="20" t="s">
        <v>133</v>
      </c>
      <c r="D85" s="63">
        <v>500</v>
      </c>
      <c r="E85" s="20" t="s">
        <v>721</v>
      </c>
      <c r="F85" s="15">
        <v>150.5</v>
      </c>
      <c r="G85" s="15" t="s">
        <v>452</v>
      </c>
      <c r="H85" s="15">
        <v>50.6</v>
      </c>
      <c r="I85" s="39" t="s">
        <v>427</v>
      </c>
      <c r="J85" s="39" t="s">
        <v>722</v>
      </c>
      <c r="K85" s="39" t="s">
        <v>723</v>
      </c>
      <c r="L85" s="61" t="s">
        <v>665</v>
      </c>
      <c r="M85" s="3">
        <f t="shared" si="3"/>
        <v>50.6</v>
      </c>
    </row>
    <row r="86" spans="1:13" ht="22.35" customHeight="1" x14ac:dyDescent="0.25">
      <c r="A86" s="29" t="s">
        <v>80</v>
      </c>
      <c r="B86" s="14" t="s">
        <v>724</v>
      </c>
      <c r="C86" s="14" t="s">
        <v>351</v>
      </c>
      <c r="D86" s="52">
        <v>1</v>
      </c>
      <c r="E86" s="14" t="s">
        <v>624</v>
      </c>
      <c r="F86" s="15">
        <v>322.5</v>
      </c>
      <c r="G86" s="15" t="s">
        <v>433</v>
      </c>
      <c r="H86" s="15">
        <v>76.599999999999994</v>
      </c>
      <c r="I86" s="39" t="s">
        <v>434</v>
      </c>
      <c r="J86" s="39" t="s">
        <v>352</v>
      </c>
      <c r="K86" s="39" t="s">
        <v>353</v>
      </c>
      <c r="L86" s="53" t="s">
        <v>725</v>
      </c>
      <c r="M86" s="3">
        <f t="shared" si="3"/>
        <v>76.599999999999994</v>
      </c>
    </row>
    <row r="87" spans="1:13" ht="22.35" customHeight="1" x14ac:dyDescent="0.25">
      <c r="A87" s="29" t="s">
        <v>80</v>
      </c>
      <c r="B87" s="20" t="s">
        <v>726</v>
      </c>
      <c r="C87" s="68" t="s">
        <v>263</v>
      </c>
      <c r="D87" s="63">
        <v>1</v>
      </c>
      <c r="E87" s="20" t="s">
        <v>727</v>
      </c>
      <c r="F87" s="15">
        <v>366</v>
      </c>
      <c r="G87" s="15">
        <v>6</v>
      </c>
      <c r="H87" s="15">
        <v>86</v>
      </c>
      <c r="I87" s="39" t="s">
        <v>427</v>
      </c>
      <c r="J87" s="39" t="s">
        <v>356</v>
      </c>
      <c r="K87" s="39" t="s">
        <v>357</v>
      </c>
      <c r="L87" s="53" t="s">
        <v>627</v>
      </c>
      <c r="M87" s="3">
        <f t="shared" si="3"/>
        <v>92</v>
      </c>
    </row>
    <row r="88" spans="1:13" ht="22.35" customHeight="1" x14ac:dyDescent="0.25">
      <c r="A88" s="29" t="s">
        <v>80</v>
      </c>
      <c r="B88" s="14" t="s">
        <v>728</v>
      </c>
      <c r="C88" s="14" t="s">
        <v>135</v>
      </c>
      <c r="D88" s="52">
        <v>214</v>
      </c>
      <c r="E88" s="14" t="s">
        <v>441</v>
      </c>
      <c r="F88" s="15">
        <v>358.72</v>
      </c>
      <c r="G88" s="15">
        <v>180.72</v>
      </c>
      <c r="H88" s="15">
        <v>291.7</v>
      </c>
      <c r="I88" s="39" t="s">
        <v>427</v>
      </c>
      <c r="J88" s="39" t="s">
        <v>729</v>
      </c>
      <c r="K88" s="39" t="s">
        <v>730</v>
      </c>
      <c r="L88" s="53" t="s">
        <v>731</v>
      </c>
      <c r="M88" s="3">
        <f t="shared" si="3"/>
        <v>472.41999999999996</v>
      </c>
    </row>
    <row r="89" spans="1:13" ht="22.35" customHeight="1" x14ac:dyDescent="0.25">
      <c r="A89" s="29" t="s">
        <v>80</v>
      </c>
      <c r="B89" s="14" t="s">
        <v>732</v>
      </c>
      <c r="C89" s="14" t="s">
        <v>137</v>
      </c>
      <c r="D89" s="52" t="s">
        <v>604</v>
      </c>
      <c r="E89" s="14" t="s">
        <v>733</v>
      </c>
      <c r="F89" s="15">
        <v>170</v>
      </c>
      <c r="G89" s="15">
        <v>122</v>
      </c>
      <c r="H89" s="15">
        <v>0</v>
      </c>
      <c r="I89" s="39" t="s">
        <v>427</v>
      </c>
      <c r="J89" s="39" t="s">
        <v>734</v>
      </c>
      <c r="K89" s="39" t="s">
        <v>735</v>
      </c>
      <c r="L89" s="53" t="s">
        <v>736</v>
      </c>
      <c r="M89" s="3">
        <f t="shared" si="3"/>
        <v>122</v>
      </c>
    </row>
    <row r="90" spans="1:13" ht="22.35" customHeight="1" x14ac:dyDescent="0.25">
      <c r="A90" s="29" t="s">
        <v>80</v>
      </c>
      <c r="B90" s="14" t="s">
        <v>737</v>
      </c>
      <c r="C90" s="14" t="s">
        <v>52</v>
      </c>
      <c r="D90" s="52">
        <v>450</v>
      </c>
      <c r="E90" s="14" t="s">
        <v>738</v>
      </c>
      <c r="F90" s="15">
        <v>808</v>
      </c>
      <c r="G90" s="15">
        <v>306.18</v>
      </c>
      <c r="H90" s="15">
        <v>127</v>
      </c>
      <c r="I90" s="39" t="s">
        <v>427</v>
      </c>
      <c r="J90" s="39" t="s">
        <v>739</v>
      </c>
      <c r="K90" s="39" t="s">
        <v>740</v>
      </c>
      <c r="L90" s="53" t="s">
        <v>741</v>
      </c>
      <c r="M90" s="3">
        <f t="shared" si="3"/>
        <v>433.18</v>
      </c>
    </row>
    <row r="91" spans="1:13" ht="22.35" customHeight="1" x14ac:dyDescent="0.25">
      <c r="A91" s="29" t="s">
        <v>80</v>
      </c>
      <c r="B91" s="14" t="s">
        <v>742</v>
      </c>
      <c r="C91" s="14" t="s">
        <v>140</v>
      </c>
      <c r="D91" s="52">
        <v>394</v>
      </c>
      <c r="E91" s="14" t="s">
        <v>743</v>
      </c>
      <c r="F91" s="15">
        <v>585.79999999999995</v>
      </c>
      <c r="G91" s="15">
        <v>377</v>
      </c>
      <c r="H91" s="15">
        <v>94</v>
      </c>
      <c r="I91" s="39" t="s">
        <v>427</v>
      </c>
      <c r="J91" s="39" t="s">
        <v>744</v>
      </c>
      <c r="K91" s="39" t="s">
        <v>745</v>
      </c>
      <c r="L91" s="53" t="s">
        <v>528</v>
      </c>
      <c r="M91" s="3">
        <f t="shared" si="3"/>
        <v>471</v>
      </c>
    </row>
    <row r="92" spans="1:13" ht="22.35" customHeight="1" x14ac:dyDescent="0.25">
      <c r="A92" s="29" t="s">
        <v>80</v>
      </c>
      <c r="B92" s="14" t="s">
        <v>746</v>
      </c>
      <c r="C92" s="14" t="s">
        <v>45</v>
      </c>
      <c r="D92" s="52">
        <v>200</v>
      </c>
      <c r="E92" s="14" t="s">
        <v>520</v>
      </c>
      <c r="F92" s="15">
        <v>44</v>
      </c>
      <c r="G92" s="15" t="s">
        <v>433</v>
      </c>
      <c r="H92" s="15">
        <v>19</v>
      </c>
      <c r="I92" s="39" t="s">
        <v>427</v>
      </c>
      <c r="J92" s="39" t="s">
        <v>359</v>
      </c>
      <c r="K92" s="39" t="s">
        <v>360</v>
      </c>
      <c r="L92" s="53" t="s">
        <v>747</v>
      </c>
      <c r="M92" s="3">
        <f t="shared" si="3"/>
        <v>19</v>
      </c>
    </row>
    <row r="93" spans="1:13" ht="22.35" customHeight="1" x14ac:dyDescent="0.25">
      <c r="A93" s="29" t="s">
        <v>80</v>
      </c>
      <c r="B93" s="14" t="s">
        <v>748</v>
      </c>
      <c r="C93" s="23" t="s">
        <v>749</v>
      </c>
      <c r="D93" s="52">
        <v>300</v>
      </c>
      <c r="E93" s="14" t="s">
        <v>733</v>
      </c>
      <c r="F93" s="15">
        <v>668.65</v>
      </c>
      <c r="G93" s="15">
        <v>313.29000000000002</v>
      </c>
      <c r="H93" s="15">
        <v>271</v>
      </c>
      <c r="I93" s="39" t="s">
        <v>427</v>
      </c>
      <c r="J93" s="39" t="s">
        <v>750</v>
      </c>
      <c r="K93" s="39" t="s">
        <v>751</v>
      </c>
      <c r="L93" s="53" t="s">
        <v>747</v>
      </c>
      <c r="M93" s="3">
        <f t="shared" si="3"/>
        <v>584.29</v>
      </c>
    </row>
    <row r="94" spans="1:13" ht="22.35" customHeight="1" x14ac:dyDescent="0.25">
      <c r="A94" s="29" t="s">
        <v>80</v>
      </c>
      <c r="B94" s="14" t="s">
        <v>752</v>
      </c>
      <c r="C94" s="14" t="s">
        <v>45</v>
      </c>
      <c r="D94" s="52">
        <v>2500</v>
      </c>
      <c r="E94" s="14" t="s">
        <v>753</v>
      </c>
      <c r="F94" s="15">
        <v>101.3</v>
      </c>
      <c r="G94" s="15" t="s">
        <v>433</v>
      </c>
      <c r="H94" s="15">
        <v>66</v>
      </c>
      <c r="I94" s="39" t="s">
        <v>427</v>
      </c>
      <c r="J94" s="39" t="s">
        <v>362</v>
      </c>
      <c r="K94" s="39" t="s">
        <v>363</v>
      </c>
      <c r="L94" s="53" t="s">
        <v>699</v>
      </c>
      <c r="M94" s="3">
        <f t="shared" si="3"/>
        <v>66</v>
      </c>
    </row>
    <row r="95" spans="1:13" ht="22.35" customHeight="1" x14ac:dyDescent="0.25">
      <c r="A95" s="29" t="s">
        <v>80</v>
      </c>
      <c r="B95" s="23" t="s">
        <v>754</v>
      </c>
      <c r="C95" s="14" t="s">
        <v>45</v>
      </c>
      <c r="D95" s="52">
        <v>3000</v>
      </c>
      <c r="E95" s="14" t="s">
        <v>753</v>
      </c>
      <c r="F95" s="15">
        <v>109.2</v>
      </c>
      <c r="G95" s="15" t="s">
        <v>433</v>
      </c>
      <c r="H95" s="15">
        <v>52</v>
      </c>
      <c r="I95" s="39" t="s">
        <v>427</v>
      </c>
      <c r="J95" s="39" t="s">
        <v>365</v>
      </c>
      <c r="K95" s="39" t="s">
        <v>366</v>
      </c>
      <c r="L95" s="53" t="s">
        <v>755</v>
      </c>
      <c r="M95" s="3">
        <f t="shared" si="3"/>
        <v>52</v>
      </c>
    </row>
    <row r="96" spans="1:13" ht="22.35" customHeight="1" x14ac:dyDescent="0.25">
      <c r="A96" s="29" t="s">
        <v>80</v>
      </c>
      <c r="B96" s="14" t="s">
        <v>143</v>
      </c>
      <c r="C96" s="14" t="s">
        <v>144</v>
      </c>
      <c r="D96" s="52">
        <v>320</v>
      </c>
      <c r="E96" s="14" t="s">
        <v>756</v>
      </c>
      <c r="F96" s="15">
        <v>15210</v>
      </c>
      <c r="G96" s="15">
        <v>15090</v>
      </c>
      <c r="H96" s="15">
        <v>0</v>
      </c>
      <c r="I96" s="39" t="s">
        <v>427</v>
      </c>
      <c r="J96" s="39" t="s">
        <v>757</v>
      </c>
      <c r="K96" s="39" t="s">
        <v>758</v>
      </c>
      <c r="L96" s="53" t="s">
        <v>759</v>
      </c>
      <c r="M96" s="3">
        <f t="shared" si="3"/>
        <v>15090</v>
      </c>
    </row>
    <row r="97" spans="1:64" ht="22.35" customHeight="1" x14ac:dyDescent="0.25">
      <c r="A97" s="54" t="s">
        <v>80</v>
      </c>
      <c r="B97" s="55" t="s">
        <v>145</v>
      </c>
      <c r="C97" s="55" t="s">
        <v>146</v>
      </c>
      <c r="D97" s="56"/>
      <c r="E97" s="55" t="s">
        <v>756</v>
      </c>
      <c r="F97" s="57">
        <v>300</v>
      </c>
      <c r="G97" s="57">
        <v>300</v>
      </c>
      <c r="H97" s="57">
        <v>0</v>
      </c>
      <c r="I97" s="58" t="s">
        <v>427</v>
      </c>
      <c r="J97" s="58" t="s">
        <v>760</v>
      </c>
      <c r="K97" s="58" t="s">
        <v>761</v>
      </c>
      <c r="L97" s="67" t="s">
        <v>762</v>
      </c>
      <c r="M97" s="3">
        <f t="shared" si="3"/>
        <v>300</v>
      </c>
    </row>
    <row r="98" spans="1:64" ht="22.35" customHeight="1" x14ac:dyDescent="0.25">
      <c r="A98" s="29" t="s">
        <v>80</v>
      </c>
      <c r="B98" s="14" t="s">
        <v>147</v>
      </c>
      <c r="C98" s="14" t="s">
        <v>148</v>
      </c>
      <c r="D98" s="52" t="s">
        <v>473</v>
      </c>
      <c r="E98" s="14" t="s">
        <v>763</v>
      </c>
      <c r="F98" s="15">
        <v>71.5</v>
      </c>
      <c r="G98" s="15" t="s">
        <v>433</v>
      </c>
      <c r="H98" s="15">
        <v>24</v>
      </c>
      <c r="I98" s="39" t="s">
        <v>434</v>
      </c>
      <c r="J98" s="39" t="s">
        <v>764</v>
      </c>
      <c r="K98" s="39" t="s">
        <v>765</v>
      </c>
      <c r="L98" s="53" t="s">
        <v>766</v>
      </c>
      <c r="M98" s="3">
        <f t="shared" si="3"/>
        <v>24</v>
      </c>
    </row>
    <row r="99" spans="1:64" ht="22.35" customHeight="1" x14ac:dyDescent="0.25">
      <c r="A99" s="29" t="s">
        <v>80</v>
      </c>
      <c r="B99" s="14" t="s">
        <v>149</v>
      </c>
      <c r="C99" s="14" t="s">
        <v>150</v>
      </c>
      <c r="D99" s="52">
        <v>1</v>
      </c>
      <c r="E99" s="14" t="s">
        <v>767</v>
      </c>
      <c r="F99" s="15">
        <v>218.8</v>
      </c>
      <c r="G99" s="15">
        <v>207</v>
      </c>
      <c r="H99" s="15">
        <v>0</v>
      </c>
      <c r="I99" s="39" t="s">
        <v>427</v>
      </c>
      <c r="J99" s="39" t="s">
        <v>768</v>
      </c>
      <c r="K99" s="39" t="s">
        <v>769</v>
      </c>
      <c r="L99" s="53" t="s">
        <v>770</v>
      </c>
      <c r="M99" s="3">
        <f t="shared" si="3"/>
        <v>207</v>
      </c>
    </row>
    <row r="100" spans="1:64" ht="22.35" customHeight="1" x14ac:dyDescent="0.25">
      <c r="A100" s="54" t="s">
        <v>80</v>
      </c>
      <c r="B100" s="54" t="s">
        <v>151</v>
      </c>
      <c r="C100" s="54" t="s">
        <v>152</v>
      </c>
      <c r="D100" s="69"/>
      <c r="E100" s="54" t="s">
        <v>151</v>
      </c>
      <c r="F100" s="57">
        <v>144</v>
      </c>
      <c r="G100" s="57">
        <v>111</v>
      </c>
      <c r="H100" s="57">
        <v>48</v>
      </c>
      <c r="I100" s="58" t="s">
        <v>434</v>
      </c>
      <c r="J100" s="58" t="s">
        <v>771</v>
      </c>
      <c r="K100" s="58" t="s">
        <v>772</v>
      </c>
      <c r="L100" s="39" t="s">
        <v>628</v>
      </c>
      <c r="M100" s="3">
        <f t="shared" si="3"/>
        <v>159</v>
      </c>
    </row>
    <row r="101" spans="1:64" ht="22.35" customHeight="1" x14ac:dyDescent="0.25">
      <c r="A101" s="29" t="s">
        <v>80</v>
      </c>
      <c r="B101" s="14" t="s">
        <v>153</v>
      </c>
      <c r="C101" s="14" t="s">
        <v>154</v>
      </c>
      <c r="D101" s="52">
        <v>2001</v>
      </c>
      <c r="E101" s="14" t="s">
        <v>773</v>
      </c>
      <c r="F101" s="15">
        <v>28860</v>
      </c>
      <c r="G101" s="15">
        <v>23680</v>
      </c>
      <c r="H101" s="15">
        <v>100</v>
      </c>
      <c r="I101" s="39" t="s">
        <v>427</v>
      </c>
      <c r="J101" s="39" t="s">
        <v>774</v>
      </c>
      <c r="K101" s="39" t="s">
        <v>775</v>
      </c>
      <c r="L101" s="53" t="s">
        <v>776</v>
      </c>
      <c r="M101" s="3">
        <f t="shared" si="3"/>
        <v>23780</v>
      </c>
    </row>
    <row r="102" spans="1:64" ht="22.35" customHeight="1" x14ac:dyDescent="0.25">
      <c r="A102" s="32" t="s">
        <v>80</v>
      </c>
      <c r="B102" s="14" t="s">
        <v>777</v>
      </c>
      <c r="C102" s="14" t="s">
        <v>778</v>
      </c>
      <c r="D102" s="52">
        <v>106</v>
      </c>
      <c r="E102" s="14" t="s">
        <v>779</v>
      </c>
      <c r="F102" s="17">
        <v>63</v>
      </c>
      <c r="G102" s="15" t="s">
        <v>452</v>
      </c>
      <c r="H102" s="15">
        <v>0</v>
      </c>
      <c r="I102" s="39">
        <v>0</v>
      </c>
      <c r="J102" s="40" t="s">
        <v>780</v>
      </c>
      <c r="K102" s="40" t="s">
        <v>781</v>
      </c>
      <c r="L102" s="53" t="s">
        <v>782</v>
      </c>
      <c r="M102" s="28">
        <f t="shared" si="3"/>
        <v>0</v>
      </c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</row>
    <row r="103" spans="1:64" ht="22.35" customHeight="1" x14ac:dyDescent="0.25">
      <c r="A103" s="29" t="s">
        <v>80</v>
      </c>
      <c r="B103" s="30" t="s">
        <v>783</v>
      </c>
      <c r="C103" s="30" t="s">
        <v>156</v>
      </c>
      <c r="D103" s="70">
        <v>1505</v>
      </c>
      <c r="E103" s="30" t="s">
        <v>784</v>
      </c>
      <c r="F103" s="15">
        <v>1100</v>
      </c>
      <c r="G103" s="15">
        <v>541</v>
      </c>
      <c r="H103" s="15" t="s">
        <v>637</v>
      </c>
      <c r="I103" s="39" t="s">
        <v>427</v>
      </c>
      <c r="J103" s="39" t="s">
        <v>785</v>
      </c>
      <c r="K103" s="39" t="s">
        <v>786</v>
      </c>
      <c r="L103" s="39" t="s">
        <v>787</v>
      </c>
      <c r="M103" s="3">
        <f t="shared" si="3"/>
        <v>541</v>
      </c>
    </row>
    <row r="104" spans="1:64" ht="22.35" customHeight="1" x14ac:dyDescent="0.25">
      <c r="A104" s="71" t="s">
        <v>788</v>
      </c>
      <c r="B104" s="14" t="s">
        <v>162</v>
      </c>
      <c r="C104" s="14" t="s">
        <v>163</v>
      </c>
      <c r="D104" s="52">
        <v>700</v>
      </c>
      <c r="E104" s="14" t="s">
        <v>773</v>
      </c>
      <c r="F104" s="17">
        <v>18210</v>
      </c>
      <c r="G104" s="15">
        <v>12547</v>
      </c>
      <c r="H104" s="72">
        <v>0</v>
      </c>
      <c r="I104" s="39" t="s">
        <v>427</v>
      </c>
      <c r="J104" s="40" t="s">
        <v>789</v>
      </c>
      <c r="K104" s="40" t="s">
        <v>790</v>
      </c>
      <c r="L104" s="53" t="s">
        <v>791</v>
      </c>
      <c r="M104" s="3">
        <f t="shared" si="3"/>
        <v>12547</v>
      </c>
    </row>
    <row r="105" spans="1:64" ht="22.35" customHeight="1" x14ac:dyDescent="0.25">
      <c r="A105" s="29" t="s">
        <v>788</v>
      </c>
      <c r="B105" s="27" t="s">
        <v>177</v>
      </c>
      <c r="C105" s="20" t="s">
        <v>178</v>
      </c>
      <c r="D105" s="73">
        <v>351</v>
      </c>
      <c r="E105" s="20" t="s">
        <v>624</v>
      </c>
      <c r="F105" s="15">
        <v>76900</v>
      </c>
      <c r="G105" s="15">
        <v>45000</v>
      </c>
      <c r="H105" s="15">
        <v>0</v>
      </c>
      <c r="I105" s="39" t="s">
        <v>427</v>
      </c>
      <c r="J105" s="39" t="s">
        <v>792</v>
      </c>
      <c r="K105" s="39" t="s">
        <v>793</v>
      </c>
      <c r="L105" s="39" t="s">
        <v>794</v>
      </c>
      <c r="M105" s="38">
        <f t="shared" si="3"/>
        <v>45000</v>
      </c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</row>
    <row r="106" spans="1:64" ht="22.35" customHeight="1" x14ac:dyDescent="0.25">
      <c r="A106" s="32" t="s">
        <v>795</v>
      </c>
      <c r="B106" s="14" t="s">
        <v>158</v>
      </c>
      <c r="C106" s="14" t="s">
        <v>159</v>
      </c>
      <c r="D106" s="52">
        <v>300</v>
      </c>
      <c r="E106" s="14" t="s">
        <v>796</v>
      </c>
      <c r="F106" s="17">
        <v>20469.349999999999</v>
      </c>
      <c r="G106" s="15">
        <v>15042.25</v>
      </c>
      <c r="H106" s="15">
        <v>3547</v>
      </c>
      <c r="I106" s="39" t="s">
        <v>427</v>
      </c>
      <c r="J106" s="40" t="s">
        <v>797</v>
      </c>
      <c r="K106" s="40" t="s">
        <v>798</v>
      </c>
      <c r="L106" s="53" t="s">
        <v>799</v>
      </c>
      <c r="M106" s="51">
        <f t="shared" si="3"/>
        <v>18589.25</v>
      </c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  <c r="BF106" s="51"/>
      <c r="BG106" s="51"/>
      <c r="BH106" s="51"/>
      <c r="BI106" s="51"/>
      <c r="BJ106" s="51"/>
      <c r="BK106" s="51"/>
      <c r="BL106" s="51"/>
    </row>
    <row r="107" spans="1:64" ht="22.35" customHeight="1" x14ac:dyDescent="0.25">
      <c r="A107" s="74" t="s">
        <v>795</v>
      </c>
      <c r="B107" s="30" t="s">
        <v>160</v>
      </c>
      <c r="C107" s="30" t="s">
        <v>161</v>
      </c>
      <c r="D107" s="70"/>
      <c r="E107" s="30" t="s">
        <v>800</v>
      </c>
      <c r="F107" s="15">
        <v>23248</v>
      </c>
      <c r="G107" s="15">
        <v>17604</v>
      </c>
      <c r="H107" s="15">
        <v>650</v>
      </c>
      <c r="I107" s="39" t="s">
        <v>427</v>
      </c>
      <c r="J107" s="39" t="s">
        <v>801</v>
      </c>
      <c r="K107" s="39" t="s">
        <v>802</v>
      </c>
      <c r="L107" s="39" t="s">
        <v>628</v>
      </c>
      <c r="M107" s="3">
        <f t="shared" si="3"/>
        <v>18254</v>
      </c>
    </row>
    <row r="108" spans="1:64" ht="22.35" customHeight="1" x14ac:dyDescent="0.25">
      <c r="A108" s="29" t="s">
        <v>795</v>
      </c>
      <c r="B108" s="14" t="s">
        <v>164</v>
      </c>
      <c r="C108" s="14" t="s">
        <v>165</v>
      </c>
      <c r="D108" s="52">
        <v>140</v>
      </c>
      <c r="E108" s="14" t="s">
        <v>803</v>
      </c>
      <c r="F108" s="15">
        <v>1316</v>
      </c>
      <c r="G108" s="15">
        <v>706.4</v>
      </c>
      <c r="H108" s="15">
        <v>300</v>
      </c>
      <c r="I108" s="39" t="s">
        <v>434</v>
      </c>
      <c r="J108" s="39" t="s">
        <v>804</v>
      </c>
      <c r="K108" s="39" t="s">
        <v>805</v>
      </c>
      <c r="L108" s="53" t="s">
        <v>628</v>
      </c>
      <c r="M108" s="3">
        <f t="shared" si="3"/>
        <v>1006.4</v>
      </c>
    </row>
    <row r="109" spans="1:64" ht="22.35" customHeight="1" x14ac:dyDescent="0.25">
      <c r="A109" s="29" t="s">
        <v>795</v>
      </c>
      <c r="B109" s="20" t="s">
        <v>168</v>
      </c>
      <c r="C109" s="27" t="s">
        <v>806</v>
      </c>
      <c r="D109" s="63" t="s">
        <v>524</v>
      </c>
      <c r="E109" s="20" t="s">
        <v>807</v>
      </c>
      <c r="F109" s="15">
        <v>71500</v>
      </c>
      <c r="G109" s="15">
        <v>24700.1</v>
      </c>
      <c r="H109" s="15">
        <v>0</v>
      </c>
      <c r="I109" s="39" t="s">
        <v>427</v>
      </c>
      <c r="J109" s="39" t="s">
        <v>808</v>
      </c>
      <c r="K109" s="39" t="s">
        <v>809</v>
      </c>
      <c r="L109" s="61"/>
    </row>
    <row r="110" spans="1:64" ht="22.35" customHeight="1" x14ac:dyDescent="0.25">
      <c r="A110" s="29" t="s">
        <v>795</v>
      </c>
      <c r="B110" s="14" t="s">
        <v>170</v>
      </c>
      <c r="C110" s="14" t="s">
        <v>171</v>
      </c>
      <c r="D110" s="75">
        <v>510</v>
      </c>
      <c r="E110" s="14" t="s">
        <v>810</v>
      </c>
      <c r="F110" s="15">
        <v>7500</v>
      </c>
      <c r="G110" s="15">
        <v>5409</v>
      </c>
      <c r="H110" s="15">
        <v>0</v>
      </c>
      <c r="I110" s="39" t="s">
        <v>427</v>
      </c>
      <c r="J110" s="39" t="s">
        <v>811</v>
      </c>
      <c r="K110" s="39" t="s">
        <v>812</v>
      </c>
      <c r="L110" s="53" t="s">
        <v>813</v>
      </c>
      <c r="M110" s="3">
        <f>SUM(G110:H110)</f>
        <v>5409</v>
      </c>
    </row>
    <row r="111" spans="1:64" ht="22.35" customHeight="1" x14ac:dyDescent="0.25">
      <c r="A111" s="33" t="s">
        <v>795</v>
      </c>
      <c r="B111" s="20" t="s">
        <v>172</v>
      </c>
      <c r="C111" s="20" t="s">
        <v>173</v>
      </c>
      <c r="D111" s="63">
        <v>7172</v>
      </c>
      <c r="E111" s="20" t="s">
        <v>814</v>
      </c>
      <c r="F111" s="24">
        <v>77753.02</v>
      </c>
      <c r="G111" s="15">
        <v>35588.019999999997</v>
      </c>
      <c r="H111" s="15">
        <v>0</v>
      </c>
      <c r="I111" s="39" t="s">
        <v>427</v>
      </c>
      <c r="J111" s="39" t="s">
        <v>815</v>
      </c>
      <c r="K111" s="39" t="s">
        <v>816</v>
      </c>
      <c r="L111" s="61" t="s">
        <v>817</v>
      </c>
      <c r="M111" s="3">
        <f>SUM(G111:H111)</f>
        <v>35588.019999999997</v>
      </c>
    </row>
    <row r="112" spans="1:64" ht="22.35" customHeight="1" x14ac:dyDescent="0.25">
      <c r="A112" s="74" t="s">
        <v>795</v>
      </c>
      <c r="B112" s="14" t="s">
        <v>174</v>
      </c>
      <c r="C112" s="14" t="s">
        <v>175</v>
      </c>
      <c r="D112" s="52">
        <v>99</v>
      </c>
      <c r="E112" s="23" t="s">
        <v>818</v>
      </c>
      <c r="F112" s="31">
        <v>65469</v>
      </c>
      <c r="G112" s="31">
        <v>34240</v>
      </c>
      <c r="H112" s="31">
        <v>933</v>
      </c>
      <c r="I112" s="40" t="s">
        <v>427</v>
      </c>
      <c r="J112" s="40" t="s">
        <v>819</v>
      </c>
      <c r="K112" s="40" t="s">
        <v>820</v>
      </c>
      <c r="L112" s="61" t="s">
        <v>821</v>
      </c>
      <c r="M112" s="3">
        <f>SUM(G112:H112)</f>
        <v>35173</v>
      </c>
    </row>
    <row r="113" spans="1:64" ht="22.35" customHeight="1" x14ac:dyDescent="0.25">
      <c r="A113" s="54" t="s">
        <v>795</v>
      </c>
      <c r="B113" s="54" t="s">
        <v>151</v>
      </c>
      <c r="C113" s="54" t="s">
        <v>822</v>
      </c>
      <c r="D113" s="69"/>
      <c r="E113" s="54" t="s">
        <v>151</v>
      </c>
      <c r="F113" s="57">
        <v>2345</v>
      </c>
      <c r="G113" s="57">
        <v>1955</v>
      </c>
      <c r="H113" s="57">
        <v>804</v>
      </c>
      <c r="I113" s="58" t="s">
        <v>434</v>
      </c>
      <c r="J113" s="58" t="s">
        <v>823</v>
      </c>
      <c r="K113" s="58" t="s">
        <v>824</v>
      </c>
      <c r="L113" s="53" t="s">
        <v>616</v>
      </c>
      <c r="M113" s="28">
        <f>SUM(G113:H113)</f>
        <v>2759</v>
      </c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8"/>
    </row>
    <row r="114" spans="1:64" ht="22.35" customHeight="1" x14ac:dyDescent="0.25">
      <c r="A114" s="29" t="s">
        <v>795</v>
      </c>
      <c r="B114" s="14" t="s">
        <v>166</v>
      </c>
      <c r="C114" s="14" t="s">
        <v>167</v>
      </c>
      <c r="D114" s="52"/>
      <c r="E114" s="14" t="s">
        <v>825</v>
      </c>
      <c r="F114" s="15">
        <v>85857.83</v>
      </c>
      <c r="G114" s="15">
        <v>34000</v>
      </c>
      <c r="H114" s="15">
        <v>0</v>
      </c>
      <c r="I114" s="39" t="s">
        <v>434</v>
      </c>
      <c r="J114" s="39" t="s">
        <v>826</v>
      </c>
      <c r="K114" s="39" t="s">
        <v>827</v>
      </c>
      <c r="L114" s="39" t="s">
        <v>628</v>
      </c>
      <c r="M114" s="51">
        <f>SUM(G114:H114)</f>
        <v>34000</v>
      </c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  <c r="BF114" s="51"/>
      <c r="BG114" s="51"/>
      <c r="BH114" s="51"/>
      <c r="BI114" s="51"/>
      <c r="BJ114" s="51"/>
      <c r="BK114" s="51"/>
      <c r="BL114" s="51"/>
    </row>
    <row r="115" spans="1:64" ht="22.35" customHeight="1" x14ac:dyDescent="0.25">
      <c r="A115" s="29" t="s">
        <v>828</v>
      </c>
      <c r="B115" s="14" t="s">
        <v>180</v>
      </c>
      <c r="C115" s="14" t="s">
        <v>829</v>
      </c>
      <c r="D115" s="52"/>
      <c r="E115" s="14" t="s">
        <v>830</v>
      </c>
      <c r="F115" s="15">
        <v>300</v>
      </c>
      <c r="G115" s="15">
        <v>250</v>
      </c>
      <c r="H115" s="15">
        <v>60</v>
      </c>
      <c r="I115" s="39" t="s">
        <v>427</v>
      </c>
      <c r="J115" s="39" t="s">
        <v>831</v>
      </c>
      <c r="K115" s="39" t="s">
        <v>832</v>
      </c>
      <c r="L115" s="53"/>
    </row>
    <row r="116" spans="1:64" ht="22.35" customHeight="1" x14ac:dyDescent="0.25">
      <c r="A116" s="29" t="s">
        <v>828</v>
      </c>
      <c r="B116" s="14" t="s">
        <v>367</v>
      </c>
      <c r="C116" s="14" t="s">
        <v>368</v>
      </c>
      <c r="D116" s="52">
        <v>3809</v>
      </c>
      <c r="E116" s="14" t="s">
        <v>446</v>
      </c>
      <c r="F116" s="15">
        <v>227.58</v>
      </c>
      <c r="G116" s="15">
        <v>2</v>
      </c>
      <c r="H116" s="15">
        <v>0</v>
      </c>
      <c r="I116" s="39" t="s">
        <v>427</v>
      </c>
      <c r="J116" s="39" t="s">
        <v>369</v>
      </c>
      <c r="K116" s="39" t="s">
        <v>370</v>
      </c>
      <c r="L116" s="53" t="s">
        <v>455</v>
      </c>
      <c r="M116" s="3">
        <f t="shared" ref="M116:M122" si="4">SUM(G116:H116)</f>
        <v>2</v>
      </c>
    </row>
    <row r="117" spans="1:64" ht="22.35" customHeight="1" x14ac:dyDescent="0.25">
      <c r="A117" s="32" t="s">
        <v>828</v>
      </c>
      <c r="B117" s="14" t="s">
        <v>182</v>
      </c>
      <c r="C117" s="14" t="s">
        <v>183</v>
      </c>
      <c r="D117" s="52">
        <v>163</v>
      </c>
      <c r="E117" s="14" t="s">
        <v>773</v>
      </c>
      <c r="F117" s="17">
        <v>150</v>
      </c>
      <c r="G117" s="15" t="s">
        <v>452</v>
      </c>
      <c r="H117" s="15">
        <v>50</v>
      </c>
      <c r="I117" s="39" t="s">
        <v>427</v>
      </c>
      <c r="J117" s="40" t="s">
        <v>833</v>
      </c>
      <c r="K117" s="40" t="s">
        <v>834</v>
      </c>
      <c r="L117" s="53" t="s">
        <v>835</v>
      </c>
      <c r="M117" s="3">
        <f t="shared" si="4"/>
        <v>50</v>
      </c>
    </row>
    <row r="118" spans="1:64" ht="22.35" customHeight="1" x14ac:dyDescent="0.25">
      <c r="A118" s="29" t="s">
        <v>828</v>
      </c>
      <c r="B118" s="14" t="s">
        <v>836</v>
      </c>
      <c r="C118" s="14" t="s">
        <v>368</v>
      </c>
      <c r="D118" s="52">
        <v>3863</v>
      </c>
      <c r="E118" s="14" t="s">
        <v>446</v>
      </c>
      <c r="F118" s="15">
        <v>20.58</v>
      </c>
      <c r="G118" s="15" t="s">
        <v>433</v>
      </c>
      <c r="H118" s="15" t="s">
        <v>837</v>
      </c>
      <c r="I118" s="39" t="s">
        <v>427</v>
      </c>
      <c r="J118" s="39" t="s">
        <v>838</v>
      </c>
      <c r="K118" s="39" t="s">
        <v>839</v>
      </c>
      <c r="L118" s="67" t="s">
        <v>840</v>
      </c>
      <c r="M118" s="3">
        <f t="shared" si="4"/>
        <v>0</v>
      </c>
    </row>
    <row r="119" spans="1:64" ht="22.35" customHeight="1" x14ac:dyDescent="0.25">
      <c r="A119" s="29" t="s">
        <v>828</v>
      </c>
      <c r="B119" s="14" t="s">
        <v>371</v>
      </c>
      <c r="C119" s="14" t="s">
        <v>372</v>
      </c>
      <c r="D119" s="52">
        <v>87</v>
      </c>
      <c r="E119" s="14" t="s">
        <v>446</v>
      </c>
      <c r="F119" s="15">
        <v>121.5</v>
      </c>
      <c r="G119" s="15" t="s">
        <v>433</v>
      </c>
      <c r="H119" s="15">
        <v>14</v>
      </c>
      <c r="I119" s="39" t="s">
        <v>427</v>
      </c>
      <c r="J119" s="39" t="s">
        <v>373</v>
      </c>
      <c r="K119" s="39" t="s">
        <v>374</v>
      </c>
      <c r="L119" s="61" t="s">
        <v>455</v>
      </c>
      <c r="M119" s="34">
        <f t="shared" si="4"/>
        <v>14</v>
      </c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</row>
    <row r="120" spans="1:64" ht="22.35" customHeight="1" x14ac:dyDescent="0.25">
      <c r="A120" s="76" t="s">
        <v>828</v>
      </c>
      <c r="B120" s="55" t="s">
        <v>841</v>
      </c>
      <c r="C120" s="55" t="s">
        <v>108</v>
      </c>
      <c r="D120" s="56">
        <v>93</v>
      </c>
      <c r="E120" s="66" t="s">
        <v>842</v>
      </c>
      <c r="F120" s="77">
        <v>210</v>
      </c>
      <c r="G120" s="57">
        <v>185.88</v>
      </c>
      <c r="H120" s="57">
        <v>43</v>
      </c>
      <c r="I120" s="58" t="s">
        <v>427</v>
      </c>
      <c r="J120" s="58" t="s">
        <v>376</v>
      </c>
      <c r="K120" s="58" t="s">
        <v>377</v>
      </c>
      <c r="L120" s="53" t="s">
        <v>843</v>
      </c>
      <c r="M120" s="78">
        <f t="shared" si="4"/>
        <v>228.88</v>
      </c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  <c r="AP120" s="78"/>
      <c r="AQ120" s="78"/>
      <c r="AR120" s="78"/>
      <c r="AS120" s="78"/>
      <c r="AT120" s="78"/>
      <c r="AU120" s="78"/>
      <c r="AV120" s="78"/>
      <c r="AW120" s="78"/>
      <c r="AX120" s="78"/>
      <c r="AY120" s="78"/>
      <c r="AZ120" s="78"/>
      <c r="BA120" s="78"/>
      <c r="BB120" s="78"/>
      <c r="BC120" s="78"/>
      <c r="BD120" s="78"/>
      <c r="BE120" s="78"/>
      <c r="BF120" s="78"/>
      <c r="BG120" s="78"/>
      <c r="BH120" s="78"/>
      <c r="BI120" s="78"/>
      <c r="BJ120" s="78"/>
      <c r="BK120" s="78"/>
      <c r="BL120" s="78"/>
    </row>
    <row r="121" spans="1:64" ht="22.35" customHeight="1" x14ac:dyDescent="0.25">
      <c r="A121" s="29" t="s">
        <v>828</v>
      </c>
      <c r="B121" s="20" t="s">
        <v>212</v>
      </c>
      <c r="C121" s="20" t="s">
        <v>378</v>
      </c>
      <c r="D121" s="63">
        <v>397</v>
      </c>
      <c r="E121" s="20" t="s">
        <v>446</v>
      </c>
      <c r="F121" s="15">
        <v>96.25</v>
      </c>
      <c r="G121" s="15">
        <v>74.3</v>
      </c>
      <c r="H121" s="15">
        <v>40.4</v>
      </c>
      <c r="I121" s="39" t="s">
        <v>427</v>
      </c>
      <c r="J121" s="39" t="s">
        <v>379</v>
      </c>
      <c r="K121" s="39" t="s">
        <v>380</v>
      </c>
      <c r="L121" s="39"/>
      <c r="M121" s="3">
        <f t="shared" si="4"/>
        <v>114.69999999999999</v>
      </c>
    </row>
    <row r="122" spans="1:64" ht="22.35" customHeight="1" x14ac:dyDescent="0.25">
      <c r="A122" s="29" t="s">
        <v>828</v>
      </c>
      <c r="B122" s="14" t="s">
        <v>184</v>
      </c>
      <c r="C122" s="14" t="s">
        <v>185</v>
      </c>
      <c r="D122" s="52">
        <v>400</v>
      </c>
      <c r="E122" s="14" t="s">
        <v>844</v>
      </c>
      <c r="F122" s="15">
        <v>205.2</v>
      </c>
      <c r="G122" s="15">
        <v>108.65</v>
      </c>
      <c r="H122" s="15" t="s">
        <v>637</v>
      </c>
      <c r="I122" s="39" t="s">
        <v>427</v>
      </c>
      <c r="J122" s="39" t="s">
        <v>845</v>
      </c>
      <c r="K122" s="39" t="s">
        <v>846</v>
      </c>
      <c r="L122" s="53" t="s">
        <v>628</v>
      </c>
      <c r="M122" s="28">
        <f t="shared" si="4"/>
        <v>108.65</v>
      </c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</row>
    <row r="123" spans="1:64" ht="22.35" customHeight="1" x14ac:dyDescent="0.25">
      <c r="A123" s="29" t="s">
        <v>828</v>
      </c>
      <c r="B123" s="14" t="s">
        <v>186</v>
      </c>
      <c r="C123" s="14" t="s">
        <v>187</v>
      </c>
      <c r="D123" s="52"/>
      <c r="E123" s="14" t="s">
        <v>847</v>
      </c>
      <c r="F123" s="15">
        <v>431</v>
      </c>
      <c r="G123" s="15">
        <v>350</v>
      </c>
      <c r="H123" s="15">
        <v>50</v>
      </c>
      <c r="I123" s="39" t="s">
        <v>434</v>
      </c>
      <c r="J123" s="39" t="s">
        <v>848</v>
      </c>
      <c r="K123" s="39" t="s">
        <v>849</v>
      </c>
      <c r="L123" s="53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  <c r="BJ123" s="28"/>
      <c r="BK123" s="28"/>
      <c r="BL123" s="28"/>
    </row>
    <row r="124" spans="1:64" ht="22.35" customHeight="1" x14ac:dyDescent="0.25">
      <c r="A124" s="29" t="s">
        <v>828</v>
      </c>
      <c r="B124" s="29" t="s">
        <v>188</v>
      </c>
      <c r="C124" s="14" t="s">
        <v>183</v>
      </c>
      <c r="D124" s="73">
        <v>2990</v>
      </c>
      <c r="E124" s="14" t="s">
        <v>773</v>
      </c>
      <c r="F124" s="15">
        <v>495.94</v>
      </c>
      <c r="G124" s="15">
        <v>464.94</v>
      </c>
      <c r="H124" s="15">
        <v>63</v>
      </c>
      <c r="I124" s="39" t="s">
        <v>427</v>
      </c>
      <c r="J124" s="40" t="s">
        <v>850</v>
      </c>
      <c r="K124" s="40" t="s">
        <v>851</v>
      </c>
      <c r="L124" s="53" t="s">
        <v>628</v>
      </c>
      <c r="M124" s="51">
        <f t="shared" ref="M124:M137" si="5">SUM(G124:H124)</f>
        <v>527.94000000000005</v>
      </c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  <c r="BF124" s="51"/>
      <c r="BG124" s="51"/>
      <c r="BH124" s="51"/>
      <c r="BI124" s="51"/>
      <c r="BJ124" s="51"/>
      <c r="BK124" s="51"/>
      <c r="BL124" s="51"/>
    </row>
    <row r="125" spans="1:64" ht="22.35" customHeight="1" x14ac:dyDescent="0.25">
      <c r="A125" s="29" t="s">
        <v>828</v>
      </c>
      <c r="B125" s="14" t="s">
        <v>852</v>
      </c>
      <c r="C125" s="14" t="s">
        <v>853</v>
      </c>
      <c r="D125" s="52">
        <v>61</v>
      </c>
      <c r="E125" s="14" t="s">
        <v>854</v>
      </c>
      <c r="F125" s="15">
        <v>64</v>
      </c>
      <c r="G125" s="15" t="s">
        <v>433</v>
      </c>
      <c r="H125" s="15" t="s">
        <v>637</v>
      </c>
      <c r="I125" s="39">
        <v>0</v>
      </c>
      <c r="J125" s="39" t="s">
        <v>855</v>
      </c>
      <c r="K125" s="39" t="s">
        <v>856</v>
      </c>
      <c r="L125" s="53"/>
      <c r="M125" s="28">
        <f t="shared" si="5"/>
        <v>0</v>
      </c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</row>
    <row r="126" spans="1:64" ht="22.35" customHeight="1" x14ac:dyDescent="0.25">
      <c r="A126" s="29" t="s">
        <v>828</v>
      </c>
      <c r="B126" s="14" t="s">
        <v>857</v>
      </c>
      <c r="C126" s="14" t="s">
        <v>858</v>
      </c>
      <c r="D126" s="52">
        <v>602</v>
      </c>
      <c r="E126" s="14" t="s">
        <v>854</v>
      </c>
      <c r="F126" s="15">
        <v>90</v>
      </c>
      <c r="G126" s="15" t="s">
        <v>433</v>
      </c>
      <c r="H126" s="15" t="s">
        <v>637</v>
      </c>
      <c r="I126" s="39">
        <v>0</v>
      </c>
      <c r="J126" s="39" t="s">
        <v>855</v>
      </c>
      <c r="K126" s="39" t="s">
        <v>856</v>
      </c>
      <c r="L126" s="53" t="s">
        <v>859</v>
      </c>
      <c r="M126" s="51">
        <f t="shared" si="5"/>
        <v>0</v>
      </c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  <c r="BF126" s="51"/>
      <c r="BG126" s="51"/>
      <c r="BH126" s="51"/>
      <c r="BI126" s="51"/>
      <c r="BJ126" s="51"/>
      <c r="BK126" s="51"/>
      <c r="BL126" s="51"/>
    </row>
    <row r="127" spans="1:64" ht="22.35" customHeight="1" x14ac:dyDescent="0.25">
      <c r="A127" s="29" t="s">
        <v>828</v>
      </c>
      <c r="B127" s="14" t="s">
        <v>860</v>
      </c>
      <c r="C127" s="14" t="s">
        <v>382</v>
      </c>
      <c r="D127" s="52">
        <v>56</v>
      </c>
      <c r="E127" s="14" t="s">
        <v>861</v>
      </c>
      <c r="F127" s="15">
        <v>244.4</v>
      </c>
      <c r="G127" s="15">
        <v>215.15</v>
      </c>
      <c r="H127" s="15">
        <v>80</v>
      </c>
      <c r="I127" s="39" t="s">
        <v>427</v>
      </c>
      <c r="J127" s="39" t="s">
        <v>383</v>
      </c>
      <c r="K127" s="39" t="s">
        <v>384</v>
      </c>
      <c r="L127" s="58" t="s">
        <v>628</v>
      </c>
      <c r="M127" s="3">
        <f t="shared" si="5"/>
        <v>295.14999999999998</v>
      </c>
    </row>
    <row r="128" spans="1:64" ht="22.35" customHeight="1" x14ac:dyDescent="0.25">
      <c r="A128" s="29" t="s">
        <v>828</v>
      </c>
      <c r="B128" s="14" t="s">
        <v>862</v>
      </c>
      <c r="C128" s="14" t="s">
        <v>189</v>
      </c>
      <c r="D128" s="52">
        <v>2</v>
      </c>
      <c r="E128" s="14" t="s">
        <v>446</v>
      </c>
      <c r="F128" s="15">
        <v>175.05</v>
      </c>
      <c r="G128" s="15" t="s">
        <v>433</v>
      </c>
      <c r="H128" s="15">
        <v>41.4</v>
      </c>
      <c r="I128" s="39" t="s">
        <v>434</v>
      </c>
      <c r="J128" s="39" t="s">
        <v>863</v>
      </c>
      <c r="K128" s="39" t="s">
        <v>864</v>
      </c>
      <c r="L128" s="53" t="s">
        <v>865</v>
      </c>
      <c r="M128" s="28">
        <f t="shared" si="5"/>
        <v>41.4</v>
      </c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</row>
    <row r="129" spans="1:64" ht="22.35" customHeight="1" x14ac:dyDescent="0.25">
      <c r="A129" s="54" t="s">
        <v>828</v>
      </c>
      <c r="B129" s="55" t="s">
        <v>190</v>
      </c>
      <c r="C129" s="54" t="s">
        <v>191</v>
      </c>
      <c r="D129" s="69"/>
      <c r="E129" s="55" t="s">
        <v>807</v>
      </c>
      <c r="F129" s="57">
        <v>310</v>
      </c>
      <c r="G129" s="57">
        <v>297.75</v>
      </c>
      <c r="H129" s="57">
        <v>82</v>
      </c>
      <c r="I129" s="58" t="s">
        <v>434</v>
      </c>
      <c r="J129" s="58" t="s">
        <v>866</v>
      </c>
      <c r="K129" s="58" t="s">
        <v>867</v>
      </c>
      <c r="L129" s="53" t="s">
        <v>628</v>
      </c>
      <c r="M129" s="51">
        <f t="shared" si="5"/>
        <v>379.75</v>
      </c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</row>
    <row r="130" spans="1:64" ht="22.35" customHeight="1" x14ac:dyDescent="0.25">
      <c r="A130" s="33" t="s">
        <v>828</v>
      </c>
      <c r="B130" s="14" t="s">
        <v>192</v>
      </c>
      <c r="C130" s="14" t="s">
        <v>28</v>
      </c>
      <c r="D130" s="52">
        <v>12</v>
      </c>
      <c r="E130" s="14" t="s">
        <v>868</v>
      </c>
      <c r="F130" s="17">
        <v>341</v>
      </c>
      <c r="G130" s="15">
        <v>243</v>
      </c>
      <c r="H130" s="15" t="s">
        <v>637</v>
      </c>
      <c r="I130" s="39" t="s">
        <v>427</v>
      </c>
      <c r="J130" s="40" t="s">
        <v>869</v>
      </c>
      <c r="K130" s="40" t="s">
        <v>870</v>
      </c>
      <c r="L130" s="53" t="s">
        <v>871</v>
      </c>
      <c r="M130" s="3">
        <f t="shared" si="5"/>
        <v>243</v>
      </c>
    </row>
    <row r="131" spans="1:64" ht="22.35" customHeight="1" x14ac:dyDescent="0.25">
      <c r="A131" s="29" t="s">
        <v>828</v>
      </c>
      <c r="B131" s="14" t="s">
        <v>230</v>
      </c>
      <c r="C131" s="14" t="s">
        <v>385</v>
      </c>
      <c r="D131" s="52">
        <v>23</v>
      </c>
      <c r="E131" s="14" t="s">
        <v>446</v>
      </c>
      <c r="F131" s="15">
        <v>199.5</v>
      </c>
      <c r="G131" s="15">
        <v>185.34</v>
      </c>
      <c r="H131" s="15">
        <v>43.3</v>
      </c>
      <c r="I131" s="39" t="s">
        <v>434</v>
      </c>
      <c r="J131" s="39" t="s">
        <v>386</v>
      </c>
      <c r="K131" s="39" t="s">
        <v>387</v>
      </c>
      <c r="L131" s="53" t="s">
        <v>872</v>
      </c>
      <c r="M131" s="3">
        <f t="shared" si="5"/>
        <v>228.64</v>
      </c>
    </row>
    <row r="132" spans="1:64" ht="22.35" customHeight="1" x14ac:dyDescent="0.25">
      <c r="A132" s="29" t="s">
        <v>828</v>
      </c>
      <c r="B132" s="14" t="s">
        <v>193</v>
      </c>
      <c r="C132" s="14" t="s">
        <v>873</v>
      </c>
      <c r="D132" s="52">
        <v>86</v>
      </c>
      <c r="E132" s="14" t="s">
        <v>874</v>
      </c>
      <c r="F132" s="15">
        <v>325</v>
      </c>
      <c r="G132" s="15">
        <v>245</v>
      </c>
      <c r="H132" s="15">
        <v>31.4</v>
      </c>
      <c r="I132" s="39" t="s">
        <v>427</v>
      </c>
      <c r="J132" s="39" t="s">
        <v>875</v>
      </c>
      <c r="K132" s="39" t="s">
        <v>876</v>
      </c>
      <c r="L132" s="53" t="s">
        <v>835</v>
      </c>
      <c r="M132" s="3">
        <f t="shared" si="5"/>
        <v>276.39999999999998</v>
      </c>
    </row>
    <row r="133" spans="1:64" ht="22.35" customHeight="1" x14ac:dyDescent="0.25">
      <c r="A133" s="32" t="s">
        <v>828</v>
      </c>
      <c r="B133" s="14" t="s">
        <v>195</v>
      </c>
      <c r="C133" s="14" t="s">
        <v>196</v>
      </c>
      <c r="D133" s="52" t="s">
        <v>524</v>
      </c>
      <c r="E133" s="23" t="s">
        <v>877</v>
      </c>
      <c r="F133" s="17">
        <v>172.5</v>
      </c>
      <c r="G133" s="15">
        <v>84.47</v>
      </c>
      <c r="H133" s="15">
        <v>38</v>
      </c>
      <c r="I133" s="39" t="s">
        <v>434</v>
      </c>
      <c r="J133" s="40" t="s">
        <v>878</v>
      </c>
      <c r="K133" s="40" t="s">
        <v>879</v>
      </c>
      <c r="L133" s="67" t="s">
        <v>880</v>
      </c>
      <c r="M133" s="3">
        <f t="shared" si="5"/>
        <v>122.47</v>
      </c>
    </row>
    <row r="134" spans="1:64" ht="22.35" customHeight="1" x14ac:dyDescent="0.25">
      <c r="A134" s="32" t="s">
        <v>425</v>
      </c>
      <c r="B134" s="14" t="s">
        <v>449</v>
      </c>
      <c r="C134" s="14" t="s">
        <v>450</v>
      </c>
      <c r="D134" s="52">
        <v>3</v>
      </c>
      <c r="E134" s="14" t="s">
        <v>451</v>
      </c>
      <c r="F134" s="17">
        <v>165</v>
      </c>
      <c r="G134" s="15" t="s">
        <v>452</v>
      </c>
      <c r="H134" s="15">
        <v>0</v>
      </c>
      <c r="I134" s="39">
        <v>0</v>
      </c>
      <c r="J134" s="40" t="s">
        <v>453</v>
      </c>
      <c r="K134" s="40" t="s">
        <v>454</v>
      </c>
      <c r="L134" s="67" t="s">
        <v>881</v>
      </c>
      <c r="M134" s="3">
        <f t="shared" si="5"/>
        <v>0</v>
      </c>
    </row>
    <row r="135" spans="1:64" ht="22.35" customHeight="1" x14ac:dyDescent="0.25">
      <c r="A135" s="54" t="s">
        <v>828</v>
      </c>
      <c r="B135" s="55" t="s">
        <v>388</v>
      </c>
      <c r="C135" s="66" t="s">
        <v>389</v>
      </c>
      <c r="D135" s="56">
        <v>20</v>
      </c>
      <c r="E135" s="55" t="s">
        <v>882</v>
      </c>
      <c r="F135" s="57">
        <v>72.75</v>
      </c>
      <c r="G135" s="57">
        <v>58.75</v>
      </c>
      <c r="H135" s="57">
        <v>36</v>
      </c>
      <c r="I135" s="58" t="s">
        <v>434</v>
      </c>
      <c r="J135" s="58" t="s">
        <v>390</v>
      </c>
      <c r="K135" s="58" t="s">
        <v>391</v>
      </c>
      <c r="L135" s="53" t="s">
        <v>628</v>
      </c>
      <c r="M135" s="3">
        <f t="shared" si="5"/>
        <v>94.75</v>
      </c>
    </row>
    <row r="136" spans="1:64" ht="22.35" customHeight="1" x14ac:dyDescent="0.25">
      <c r="A136" s="54" t="s">
        <v>828</v>
      </c>
      <c r="B136" s="55" t="s">
        <v>883</v>
      </c>
      <c r="C136" s="55" t="s">
        <v>245</v>
      </c>
      <c r="D136" s="56">
        <v>100</v>
      </c>
      <c r="E136" s="55" t="s">
        <v>884</v>
      </c>
      <c r="F136" s="57">
        <v>196</v>
      </c>
      <c r="G136" s="57">
        <v>136.75</v>
      </c>
      <c r="H136" s="57">
        <v>56</v>
      </c>
      <c r="I136" s="58" t="s">
        <v>434</v>
      </c>
      <c r="J136" s="58" t="s">
        <v>393</v>
      </c>
      <c r="K136" s="58" t="s">
        <v>394</v>
      </c>
      <c r="L136" s="53" t="s">
        <v>628</v>
      </c>
      <c r="M136" s="3">
        <f t="shared" si="5"/>
        <v>192.75</v>
      </c>
    </row>
    <row r="137" spans="1:64" ht="22.35" customHeight="1" x14ac:dyDescent="0.25">
      <c r="A137" s="29" t="s">
        <v>828</v>
      </c>
      <c r="B137" s="14" t="s">
        <v>395</v>
      </c>
      <c r="C137" s="14" t="s">
        <v>885</v>
      </c>
      <c r="D137" s="52">
        <v>4</v>
      </c>
      <c r="E137" s="14" t="s">
        <v>446</v>
      </c>
      <c r="F137" s="15">
        <v>144</v>
      </c>
      <c r="G137" s="15" t="s">
        <v>433</v>
      </c>
      <c r="H137" s="15">
        <v>48</v>
      </c>
      <c r="I137" s="39" t="s">
        <v>434</v>
      </c>
      <c r="J137" s="39" t="s">
        <v>397</v>
      </c>
      <c r="K137" s="39" t="s">
        <v>398</v>
      </c>
      <c r="L137" s="79" t="s">
        <v>886</v>
      </c>
      <c r="M137" s="3">
        <f t="shared" si="5"/>
        <v>48</v>
      </c>
    </row>
    <row r="138" spans="1:64" ht="22.35" customHeight="1" x14ac:dyDescent="0.25">
      <c r="A138" s="29" t="s">
        <v>828</v>
      </c>
      <c r="B138" s="14" t="s">
        <v>887</v>
      </c>
      <c r="C138" s="20" t="s">
        <v>156</v>
      </c>
      <c r="D138" s="52">
        <v>3009</v>
      </c>
      <c r="E138" s="14" t="s">
        <v>446</v>
      </c>
      <c r="F138" s="15">
        <v>100</v>
      </c>
      <c r="G138" s="15" t="s">
        <v>433</v>
      </c>
      <c r="H138" s="15">
        <v>0</v>
      </c>
      <c r="I138" s="39" t="s">
        <v>433</v>
      </c>
      <c r="J138" s="39" t="s">
        <v>888</v>
      </c>
      <c r="K138" s="39" t="s">
        <v>889</v>
      </c>
      <c r="L138" s="79"/>
    </row>
    <row r="139" spans="1:64" ht="22.35" customHeight="1" x14ac:dyDescent="0.25">
      <c r="A139" s="80" t="s">
        <v>828</v>
      </c>
      <c r="B139" s="80" t="s">
        <v>197</v>
      </c>
      <c r="C139" s="80" t="s">
        <v>198</v>
      </c>
      <c r="D139" s="81">
        <v>1</v>
      </c>
      <c r="E139" s="80" t="s">
        <v>432</v>
      </c>
      <c r="F139" s="82">
        <v>220</v>
      </c>
      <c r="G139" s="57">
        <v>207</v>
      </c>
      <c r="H139" s="77">
        <v>308</v>
      </c>
      <c r="I139" s="58" t="s">
        <v>427</v>
      </c>
      <c r="J139" s="58" t="s">
        <v>890</v>
      </c>
      <c r="K139" s="58" t="s">
        <v>891</v>
      </c>
      <c r="L139" s="53"/>
    </row>
    <row r="140" spans="1:64" ht="22.35" customHeight="1" x14ac:dyDescent="0.25">
      <c r="A140" s="29" t="s">
        <v>828</v>
      </c>
      <c r="B140" s="20" t="s">
        <v>892</v>
      </c>
      <c r="C140" s="20" t="s">
        <v>400</v>
      </c>
      <c r="D140" s="63" t="s">
        <v>473</v>
      </c>
      <c r="E140" s="20" t="s">
        <v>446</v>
      </c>
      <c r="F140" s="15">
        <v>37</v>
      </c>
      <c r="G140" s="83">
        <v>19</v>
      </c>
      <c r="H140" s="15" t="s">
        <v>893</v>
      </c>
      <c r="I140" s="39" t="s">
        <v>427</v>
      </c>
      <c r="J140" s="39" t="s">
        <v>894</v>
      </c>
      <c r="K140" s="39" t="s">
        <v>895</v>
      </c>
      <c r="L140" s="53" t="s">
        <v>843</v>
      </c>
      <c r="M140" s="3">
        <f t="shared" ref="M140:M167" si="6">SUM(G140:H140)</f>
        <v>19</v>
      </c>
    </row>
    <row r="141" spans="1:64" ht="22.35" customHeight="1" x14ac:dyDescent="0.25">
      <c r="A141" s="29" t="s">
        <v>828</v>
      </c>
      <c r="B141" s="14" t="s">
        <v>151</v>
      </c>
      <c r="C141" s="29" t="s">
        <v>822</v>
      </c>
      <c r="D141" s="52"/>
      <c r="E141" s="14" t="s">
        <v>151</v>
      </c>
      <c r="F141" s="15">
        <v>100</v>
      </c>
      <c r="G141" s="15" t="s">
        <v>433</v>
      </c>
      <c r="H141" s="15">
        <v>40</v>
      </c>
      <c r="I141" s="39" t="s">
        <v>427</v>
      </c>
      <c r="J141" s="39" t="s">
        <v>896</v>
      </c>
      <c r="K141" s="39" t="s">
        <v>897</v>
      </c>
      <c r="L141" s="39" t="s">
        <v>787</v>
      </c>
      <c r="M141" s="3">
        <f t="shared" si="6"/>
        <v>40</v>
      </c>
    </row>
    <row r="142" spans="1:64" ht="22.35" customHeight="1" x14ac:dyDescent="0.25">
      <c r="A142" s="29" t="s">
        <v>828</v>
      </c>
      <c r="B142" s="14" t="s">
        <v>260</v>
      </c>
      <c r="C142" s="14" t="s">
        <v>403</v>
      </c>
      <c r="D142" s="52">
        <v>1</v>
      </c>
      <c r="E142" s="14" t="s">
        <v>898</v>
      </c>
      <c r="F142" s="15">
        <v>138</v>
      </c>
      <c r="G142" s="15">
        <v>68</v>
      </c>
      <c r="H142" s="15">
        <v>48</v>
      </c>
      <c r="I142" s="39" t="s">
        <v>427</v>
      </c>
      <c r="J142" s="39" t="s">
        <v>404</v>
      </c>
      <c r="K142" s="39" t="s">
        <v>405</v>
      </c>
      <c r="L142" s="53" t="s">
        <v>612</v>
      </c>
      <c r="M142" s="3">
        <f t="shared" si="6"/>
        <v>116</v>
      </c>
    </row>
    <row r="143" spans="1:64" ht="22.35" customHeight="1" x14ac:dyDescent="0.25">
      <c r="A143" s="74" t="s">
        <v>828</v>
      </c>
      <c r="B143" s="30" t="s">
        <v>155</v>
      </c>
      <c r="C143" s="30" t="s">
        <v>199</v>
      </c>
      <c r="D143" s="70">
        <v>1505</v>
      </c>
      <c r="E143" s="30" t="s">
        <v>899</v>
      </c>
      <c r="F143" s="15">
        <v>1100</v>
      </c>
      <c r="G143" s="15">
        <v>559</v>
      </c>
      <c r="H143" s="15" t="s">
        <v>637</v>
      </c>
      <c r="I143" s="39" t="s">
        <v>427</v>
      </c>
      <c r="J143" s="39" t="s">
        <v>900</v>
      </c>
      <c r="K143" s="39" t="s">
        <v>901</v>
      </c>
      <c r="L143" s="84" t="s">
        <v>881</v>
      </c>
      <c r="M143" s="51">
        <f t="shared" si="6"/>
        <v>559</v>
      </c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  <c r="BF143" s="51"/>
      <c r="BG143" s="51"/>
      <c r="BH143" s="51"/>
      <c r="BI143" s="51"/>
      <c r="BJ143" s="51"/>
      <c r="BK143" s="51"/>
      <c r="BL143" s="51"/>
    </row>
    <row r="144" spans="1:64" ht="22.35" customHeight="1" x14ac:dyDescent="0.25">
      <c r="A144" s="32" t="s">
        <v>902</v>
      </c>
      <c r="B144" s="14" t="s">
        <v>201</v>
      </c>
      <c r="C144" s="14" t="s">
        <v>202</v>
      </c>
      <c r="D144" s="52">
        <v>4020</v>
      </c>
      <c r="E144" s="14" t="s">
        <v>903</v>
      </c>
      <c r="F144" s="15">
        <v>1251.8</v>
      </c>
      <c r="G144" s="15">
        <v>647</v>
      </c>
      <c r="H144" s="15">
        <v>132</v>
      </c>
      <c r="I144" s="39" t="s">
        <v>427</v>
      </c>
      <c r="J144" s="39" t="s">
        <v>904</v>
      </c>
      <c r="K144" s="39" t="s">
        <v>905</v>
      </c>
      <c r="L144" s="61" t="s">
        <v>906</v>
      </c>
      <c r="M144" s="34">
        <f t="shared" si="6"/>
        <v>779</v>
      </c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</row>
    <row r="145" spans="1:64" ht="22.35" customHeight="1" x14ac:dyDescent="0.25">
      <c r="A145" s="37" t="s">
        <v>902</v>
      </c>
      <c r="B145" s="14" t="s">
        <v>158</v>
      </c>
      <c r="C145" s="14" t="s">
        <v>203</v>
      </c>
      <c r="D145" s="52">
        <v>1000</v>
      </c>
      <c r="E145" s="14" t="s">
        <v>907</v>
      </c>
      <c r="F145" s="15">
        <v>2866</v>
      </c>
      <c r="G145" s="15">
        <v>2062</v>
      </c>
      <c r="H145" s="15">
        <v>0</v>
      </c>
      <c r="I145" s="39" t="s">
        <v>427</v>
      </c>
      <c r="J145" s="39" t="s">
        <v>908</v>
      </c>
      <c r="K145" s="39" t="s">
        <v>909</v>
      </c>
      <c r="L145" s="53" t="s">
        <v>906</v>
      </c>
      <c r="M145" s="51">
        <f t="shared" si="6"/>
        <v>2062</v>
      </c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  <c r="BF145" s="51"/>
      <c r="BG145" s="51"/>
      <c r="BH145" s="51"/>
      <c r="BI145" s="51"/>
      <c r="BJ145" s="51"/>
      <c r="BK145" s="51"/>
      <c r="BL145" s="51"/>
    </row>
    <row r="146" spans="1:64" ht="22.35" customHeight="1" x14ac:dyDescent="0.25">
      <c r="A146" s="29" t="s">
        <v>902</v>
      </c>
      <c r="B146" s="14" t="s">
        <v>204</v>
      </c>
      <c r="C146" s="14" t="s">
        <v>205</v>
      </c>
      <c r="D146" s="52">
        <v>354</v>
      </c>
      <c r="E146" s="23" t="s">
        <v>910</v>
      </c>
      <c r="F146" s="31">
        <v>1703</v>
      </c>
      <c r="G146" s="31">
        <v>1498.3</v>
      </c>
      <c r="H146" s="31">
        <v>0</v>
      </c>
      <c r="I146" s="40" t="s">
        <v>427</v>
      </c>
      <c r="J146" s="40" t="s">
        <v>911</v>
      </c>
      <c r="K146" s="40" t="s">
        <v>912</v>
      </c>
      <c r="L146" s="53" t="s">
        <v>913</v>
      </c>
      <c r="M146" s="3">
        <f t="shared" si="6"/>
        <v>1498.3</v>
      </c>
    </row>
    <row r="147" spans="1:64" ht="22.35" customHeight="1" x14ac:dyDescent="0.25">
      <c r="A147" s="29" t="s">
        <v>902</v>
      </c>
      <c r="B147" s="14" t="s">
        <v>85</v>
      </c>
      <c r="C147" s="14" t="s">
        <v>206</v>
      </c>
      <c r="D147" s="52">
        <v>3</v>
      </c>
      <c r="E147" s="14" t="s">
        <v>609</v>
      </c>
      <c r="F147" s="17">
        <v>298</v>
      </c>
      <c r="G147" s="15">
        <v>276</v>
      </c>
      <c r="H147" s="15">
        <v>29</v>
      </c>
      <c r="I147" s="39" t="s">
        <v>427</v>
      </c>
      <c r="J147" s="40" t="s">
        <v>914</v>
      </c>
      <c r="K147" s="40" t="s">
        <v>915</v>
      </c>
      <c r="L147" s="53" t="s">
        <v>835</v>
      </c>
      <c r="M147" s="3">
        <f t="shared" si="6"/>
        <v>305</v>
      </c>
    </row>
    <row r="148" spans="1:64" ht="22.35" customHeight="1" x14ac:dyDescent="0.25">
      <c r="A148" s="29" t="s">
        <v>916</v>
      </c>
      <c r="B148" s="14" t="s">
        <v>89</v>
      </c>
      <c r="C148" s="14" t="s">
        <v>207</v>
      </c>
      <c r="D148" s="52">
        <v>1441</v>
      </c>
      <c r="E148" s="14" t="s">
        <v>917</v>
      </c>
      <c r="F148" s="15">
        <v>3240</v>
      </c>
      <c r="G148" s="15">
        <v>2623</v>
      </c>
      <c r="H148" s="15">
        <v>0</v>
      </c>
      <c r="I148" s="39" t="s">
        <v>427</v>
      </c>
      <c r="J148" s="39" t="s">
        <v>918</v>
      </c>
      <c r="K148" s="39" t="s">
        <v>919</v>
      </c>
      <c r="L148" s="53" t="s">
        <v>920</v>
      </c>
      <c r="M148" s="3">
        <f t="shared" si="6"/>
        <v>2623</v>
      </c>
    </row>
    <row r="149" spans="1:64" ht="22.35" customHeight="1" x14ac:dyDescent="0.25">
      <c r="A149" s="29" t="s">
        <v>916</v>
      </c>
      <c r="B149" s="14" t="s">
        <v>20</v>
      </c>
      <c r="C149" s="14" t="s">
        <v>208</v>
      </c>
      <c r="D149" s="52">
        <v>615</v>
      </c>
      <c r="E149" s="14" t="s">
        <v>426</v>
      </c>
      <c r="F149" s="15">
        <v>3550</v>
      </c>
      <c r="G149" s="15">
        <v>2643</v>
      </c>
      <c r="H149" s="15">
        <v>105</v>
      </c>
      <c r="I149" s="39" t="s">
        <v>427</v>
      </c>
      <c r="J149" s="39" t="s">
        <v>921</v>
      </c>
      <c r="K149" s="39" t="s">
        <v>922</v>
      </c>
      <c r="L149" s="53" t="s">
        <v>923</v>
      </c>
      <c r="M149" s="3">
        <f t="shared" si="6"/>
        <v>2748</v>
      </c>
    </row>
    <row r="150" spans="1:64" ht="22.35" customHeight="1" x14ac:dyDescent="0.25">
      <c r="A150" s="29" t="s">
        <v>916</v>
      </c>
      <c r="B150" s="14" t="s">
        <v>160</v>
      </c>
      <c r="C150" s="23" t="s">
        <v>209</v>
      </c>
      <c r="D150" s="52">
        <v>3600</v>
      </c>
      <c r="E150" s="14" t="s">
        <v>903</v>
      </c>
      <c r="F150" s="15">
        <v>2150</v>
      </c>
      <c r="G150" s="15">
        <v>1599.5</v>
      </c>
      <c r="H150" s="15">
        <v>43</v>
      </c>
      <c r="I150" s="39" t="s">
        <v>427</v>
      </c>
      <c r="J150" s="39" t="s">
        <v>924</v>
      </c>
      <c r="K150" s="39" t="s">
        <v>925</v>
      </c>
      <c r="L150" s="53" t="s">
        <v>926</v>
      </c>
      <c r="M150" s="3">
        <f t="shared" si="6"/>
        <v>1642.5</v>
      </c>
    </row>
    <row r="151" spans="1:64" ht="22.35" customHeight="1" x14ac:dyDescent="0.25">
      <c r="A151" s="29" t="s">
        <v>916</v>
      </c>
      <c r="B151" s="14" t="s">
        <v>210</v>
      </c>
      <c r="C151" s="14" t="s">
        <v>211</v>
      </c>
      <c r="D151" s="52">
        <v>24</v>
      </c>
      <c r="E151" s="14" t="s">
        <v>927</v>
      </c>
      <c r="F151" s="31">
        <v>5800</v>
      </c>
      <c r="G151" s="31">
        <v>3732</v>
      </c>
      <c r="H151" s="31">
        <v>0</v>
      </c>
      <c r="I151" s="40" t="s">
        <v>427</v>
      </c>
      <c r="J151" s="40" t="s">
        <v>928</v>
      </c>
      <c r="K151" s="40" t="s">
        <v>929</v>
      </c>
      <c r="L151" s="53" t="s">
        <v>906</v>
      </c>
      <c r="M151" s="3">
        <f t="shared" si="6"/>
        <v>3732</v>
      </c>
    </row>
    <row r="152" spans="1:64" ht="22.35" customHeight="1" x14ac:dyDescent="0.25">
      <c r="A152" s="29" t="s">
        <v>916</v>
      </c>
      <c r="B152" s="29" t="s">
        <v>212</v>
      </c>
      <c r="C152" s="35" t="s">
        <v>213</v>
      </c>
      <c r="D152" s="73"/>
      <c r="E152" s="29" t="s">
        <v>446</v>
      </c>
      <c r="F152" s="15">
        <v>1985.75</v>
      </c>
      <c r="G152" s="15">
        <v>1944.5</v>
      </c>
      <c r="H152" s="15">
        <v>83</v>
      </c>
      <c r="I152" s="39" t="s">
        <v>427</v>
      </c>
      <c r="J152" s="39" t="s">
        <v>930</v>
      </c>
      <c r="K152" s="39" t="s">
        <v>931</v>
      </c>
      <c r="L152" s="53" t="s">
        <v>932</v>
      </c>
      <c r="M152" s="3">
        <f t="shared" si="6"/>
        <v>2027.5</v>
      </c>
    </row>
    <row r="153" spans="1:64" ht="22.35" customHeight="1" x14ac:dyDescent="0.25">
      <c r="A153" s="54" t="s">
        <v>916</v>
      </c>
      <c r="B153" s="55" t="s">
        <v>933</v>
      </c>
      <c r="C153" s="55" t="s">
        <v>215</v>
      </c>
      <c r="D153" s="56">
        <v>2</v>
      </c>
      <c r="E153" s="55" t="s">
        <v>844</v>
      </c>
      <c r="F153" s="57">
        <v>702</v>
      </c>
      <c r="G153" s="57">
        <v>693</v>
      </c>
      <c r="H153" s="57" t="s">
        <v>637</v>
      </c>
      <c r="I153" s="58" t="s">
        <v>427</v>
      </c>
      <c r="J153" s="58" t="s">
        <v>934</v>
      </c>
      <c r="K153" s="58" t="s">
        <v>935</v>
      </c>
      <c r="L153" s="39" t="s">
        <v>455</v>
      </c>
      <c r="M153" s="3">
        <f t="shared" si="6"/>
        <v>693</v>
      </c>
    </row>
    <row r="154" spans="1:64" ht="22.35" customHeight="1" x14ac:dyDescent="0.25">
      <c r="A154" s="29" t="s">
        <v>916</v>
      </c>
      <c r="B154" s="14" t="s">
        <v>216</v>
      </c>
      <c r="C154" s="14" t="s">
        <v>217</v>
      </c>
      <c r="D154" s="52">
        <v>260</v>
      </c>
      <c r="E154" s="14" t="s">
        <v>854</v>
      </c>
      <c r="F154" s="15">
        <v>176.5</v>
      </c>
      <c r="G154" s="15" t="s">
        <v>452</v>
      </c>
      <c r="H154" s="15">
        <v>44</v>
      </c>
      <c r="I154" s="39" t="s">
        <v>427</v>
      </c>
      <c r="J154" s="39" t="s">
        <v>855</v>
      </c>
      <c r="K154" s="39" t="s">
        <v>856</v>
      </c>
      <c r="L154" s="53" t="s">
        <v>843</v>
      </c>
      <c r="M154" s="3">
        <f t="shared" si="6"/>
        <v>44</v>
      </c>
    </row>
    <row r="155" spans="1:64" ht="22.35" customHeight="1" x14ac:dyDescent="0.25">
      <c r="A155" s="29" t="s">
        <v>916</v>
      </c>
      <c r="B155" s="14" t="s">
        <v>936</v>
      </c>
      <c r="C155" s="14" t="s">
        <v>407</v>
      </c>
      <c r="D155" s="52"/>
      <c r="E155" s="14" t="s">
        <v>937</v>
      </c>
      <c r="F155" s="15">
        <v>360</v>
      </c>
      <c r="G155" s="15">
        <v>251</v>
      </c>
      <c r="H155" s="15">
        <v>56</v>
      </c>
      <c r="I155" s="39" t="s">
        <v>427</v>
      </c>
      <c r="J155" s="39" t="s">
        <v>408</v>
      </c>
      <c r="K155" s="39" t="s">
        <v>409</v>
      </c>
      <c r="L155" s="53" t="s">
        <v>628</v>
      </c>
      <c r="M155" s="3">
        <f t="shared" si="6"/>
        <v>307</v>
      </c>
    </row>
    <row r="156" spans="1:64" ht="22.35" customHeight="1" x14ac:dyDescent="0.25">
      <c r="A156" s="29" t="s">
        <v>916</v>
      </c>
      <c r="B156" s="14" t="s">
        <v>221</v>
      </c>
      <c r="C156" s="14" t="s">
        <v>222</v>
      </c>
      <c r="D156" s="52">
        <v>270</v>
      </c>
      <c r="E156" s="14" t="s">
        <v>938</v>
      </c>
      <c r="F156" s="17">
        <v>419.31</v>
      </c>
      <c r="G156" s="15">
        <v>316</v>
      </c>
      <c r="H156" s="15">
        <v>0</v>
      </c>
      <c r="I156" s="39" t="s">
        <v>427</v>
      </c>
      <c r="J156" s="40" t="s">
        <v>939</v>
      </c>
      <c r="K156" s="40" t="s">
        <v>940</v>
      </c>
      <c r="L156" s="53" t="s">
        <v>628</v>
      </c>
      <c r="M156" s="3">
        <f t="shared" si="6"/>
        <v>316</v>
      </c>
    </row>
    <row r="157" spans="1:64" ht="22.35" customHeight="1" x14ac:dyDescent="0.25">
      <c r="A157" s="29" t="s">
        <v>916</v>
      </c>
      <c r="B157" s="14" t="s">
        <v>223</v>
      </c>
      <c r="C157" s="14" t="s">
        <v>224</v>
      </c>
      <c r="D157" s="52" t="s">
        <v>941</v>
      </c>
      <c r="E157" s="14" t="s">
        <v>942</v>
      </c>
      <c r="F157" s="15">
        <v>2006</v>
      </c>
      <c r="G157" s="15">
        <v>1483</v>
      </c>
      <c r="H157" s="15">
        <v>0</v>
      </c>
      <c r="I157" s="39" t="s">
        <v>427</v>
      </c>
      <c r="J157" s="39" t="s">
        <v>943</v>
      </c>
      <c r="K157" s="39" t="s">
        <v>944</v>
      </c>
      <c r="L157" s="53" t="s">
        <v>787</v>
      </c>
      <c r="M157" s="3">
        <f t="shared" si="6"/>
        <v>1483</v>
      </c>
    </row>
    <row r="158" spans="1:64" ht="22.35" customHeight="1" x14ac:dyDescent="0.25">
      <c r="A158" s="54" t="s">
        <v>916</v>
      </c>
      <c r="B158" s="76" t="s">
        <v>945</v>
      </c>
      <c r="C158" s="80" t="s">
        <v>226</v>
      </c>
      <c r="D158" s="69">
        <v>4104</v>
      </c>
      <c r="E158" s="76" t="s">
        <v>946</v>
      </c>
      <c r="F158" s="57">
        <v>312.5</v>
      </c>
      <c r="G158" s="57">
        <v>298</v>
      </c>
      <c r="H158" s="57">
        <v>12</v>
      </c>
      <c r="I158" s="58" t="s">
        <v>427</v>
      </c>
      <c r="J158" s="58" t="s">
        <v>947</v>
      </c>
      <c r="K158" s="58" t="s">
        <v>948</v>
      </c>
      <c r="L158" s="53" t="s">
        <v>949</v>
      </c>
      <c r="M158" s="3">
        <f t="shared" si="6"/>
        <v>310</v>
      </c>
    </row>
    <row r="159" spans="1:64" ht="22.35" customHeight="1" x14ac:dyDescent="0.25">
      <c r="A159" s="29" t="s">
        <v>916</v>
      </c>
      <c r="B159" s="14" t="s">
        <v>227</v>
      </c>
      <c r="C159" s="14" t="s">
        <v>104</v>
      </c>
      <c r="D159" s="52">
        <v>80</v>
      </c>
      <c r="E159" s="14" t="s">
        <v>649</v>
      </c>
      <c r="F159" s="15">
        <v>3250</v>
      </c>
      <c r="G159" s="15">
        <v>3075.6</v>
      </c>
      <c r="H159" s="15">
        <v>300</v>
      </c>
      <c r="I159" s="39" t="s">
        <v>427</v>
      </c>
      <c r="J159" s="39" t="s">
        <v>950</v>
      </c>
      <c r="K159" s="39" t="s">
        <v>951</v>
      </c>
      <c r="L159" s="79" t="s">
        <v>952</v>
      </c>
      <c r="M159" s="3">
        <f t="shared" si="6"/>
        <v>3375.6</v>
      </c>
    </row>
    <row r="160" spans="1:64" ht="22.35" customHeight="1" x14ac:dyDescent="0.25">
      <c r="A160" s="29" t="s">
        <v>916</v>
      </c>
      <c r="B160" s="14" t="s">
        <v>228</v>
      </c>
      <c r="C160" s="14" t="s">
        <v>229</v>
      </c>
      <c r="D160" s="52">
        <v>760</v>
      </c>
      <c r="E160" s="14" t="s">
        <v>953</v>
      </c>
      <c r="F160" s="31">
        <v>3350</v>
      </c>
      <c r="G160" s="31">
        <v>2770</v>
      </c>
      <c r="H160" s="31">
        <v>233</v>
      </c>
      <c r="I160" s="40" t="s">
        <v>434</v>
      </c>
      <c r="J160" s="40" t="s">
        <v>954</v>
      </c>
      <c r="K160" s="40" t="s">
        <v>955</v>
      </c>
      <c r="L160" s="53" t="s">
        <v>628</v>
      </c>
      <c r="M160" s="3">
        <f t="shared" si="6"/>
        <v>3003</v>
      </c>
    </row>
    <row r="161" spans="1:64" ht="22.35" customHeight="1" x14ac:dyDescent="0.25">
      <c r="A161" s="29" t="s">
        <v>916</v>
      </c>
      <c r="B161" s="14" t="s">
        <v>956</v>
      </c>
      <c r="C161" s="14" t="s">
        <v>957</v>
      </c>
      <c r="D161" s="52">
        <v>15</v>
      </c>
      <c r="E161" s="14" t="s">
        <v>520</v>
      </c>
      <c r="F161" s="17">
        <v>0</v>
      </c>
      <c r="G161" s="15" t="s">
        <v>433</v>
      </c>
      <c r="H161" s="17">
        <v>0</v>
      </c>
      <c r="I161" s="85">
        <v>0</v>
      </c>
      <c r="J161" s="40" t="s">
        <v>958</v>
      </c>
      <c r="K161" s="40" t="s">
        <v>959</v>
      </c>
      <c r="L161" s="53" t="s">
        <v>960</v>
      </c>
      <c r="M161" s="3">
        <f t="shared" si="6"/>
        <v>0</v>
      </c>
    </row>
    <row r="162" spans="1:64" ht="22.35" customHeight="1" x14ac:dyDescent="0.25">
      <c r="A162" s="29" t="s">
        <v>916</v>
      </c>
      <c r="B162" s="14" t="s">
        <v>230</v>
      </c>
      <c r="C162" s="36" t="s">
        <v>231</v>
      </c>
      <c r="D162" s="64">
        <v>4939</v>
      </c>
      <c r="E162" s="14" t="s">
        <v>961</v>
      </c>
      <c r="F162" s="15">
        <v>2800</v>
      </c>
      <c r="G162" s="15">
        <v>2575</v>
      </c>
      <c r="H162" s="15">
        <v>216</v>
      </c>
      <c r="I162" s="39" t="s">
        <v>434</v>
      </c>
      <c r="J162" s="39" t="s">
        <v>962</v>
      </c>
      <c r="K162" s="39" t="s">
        <v>963</v>
      </c>
      <c r="L162" s="53" t="s">
        <v>964</v>
      </c>
      <c r="M162" s="3">
        <f t="shared" si="6"/>
        <v>2791</v>
      </c>
    </row>
    <row r="163" spans="1:64" ht="22.35" customHeight="1" x14ac:dyDescent="0.25">
      <c r="A163" s="29" t="s">
        <v>916</v>
      </c>
      <c r="B163" s="14" t="s">
        <v>232</v>
      </c>
      <c r="C163" s="14" t="s">
        <v>233</v>
      </c>
      <c r="D163" s="52">
        <v>3541</v>
      </c>
      <c r="E163" s="14" t="s">
        <v>965</v>
      </c>
      <c r="F163" s="17">
        <v>1001.22</v>
      </c>
      <c r="G163" s="15">
        <v>779</v>
      </c>
      <c r="H163" s="15">
        <v>0</v>
      </c>
      <c r="I163" s="39" t="s">
        <v>427</v>
      </c>
      <c r="J163" s="40" t="s">
        <v>966</v>
      </c>
      <c r="K163" s="40" t="s">
        <v>967</v>
      </c>
      <c r="L163" s="53" t="s">
        <v>968</v>
      </c>
      <c r="M163" s="3">
        <f t="shared" si="6"/>
        <v>779</v>
      </c>
    </row>
    <row r="164" spans="1:64" ht="22.35" customHeight="1" x14ac:dyDescent="0.25">
      <c r="A164" s="29" t="s">
        <v>916</v>
      </c>
      <c r="B164" s="20" t="s">
        <v>234</v>
      </c>
      <c r="C164" s="20" t="s">
        <v>154</v>
      </c>
      <c r="D164" s="63">
        <v>4170</v>
      </c>
      <c r="E164" s="20" t="s">
        <v>773</v>
      </c>
      <c r="F164" s="15">
        <v>4455</v>
      </c>
      <c r="G164" s="15">
        <v>3943</v>
      </c>
      <c r="H164" s="15">
        <v>222</v>
      </c>
      <c r="I164" s="39" t="s">
        <v>427</v>
      </c>
      <c r="J164" s="39" t="s">
        <v>969</v>
      </c>
      <c r="K164" s="39" t="s">
        <v>970</v>
      </c>
      <c r="L164" s="65" t="s">
        <v>438</v>
      </c>
      <c r="M164" s="3">
        <f t="shared" si="6"/>
        <v>4165</v>
      </c>
    </row>
    <row r="165" spans="1:64" ht="22.35" customHeight="1" x14ac:dyDescent="0.25">
      <c r="A165" s="29" t="s">
        <v>916</v>
      </c>
      <c r="B165" s="14" t="s">
        <v>193</v>
      </c>
      <c r="C165" s="14" t="s">
        <v>235</v>
      </c>
      <c r="D165" s="52">
        <v>223</v>
      </c>
      <c r="E165" s="14" t="s">
        <v>874</v>
      </c>
      <c r="F165" s="15">
        <v>4425</v>
      </c>
      <c r="G165" s="15">
        <v>3411</v>
      </c>
      <c r="H165" s="15">
        <v>0</v>
      </c>
      <c r="I165" s="39" t="s">
        <v>427</v>
      </c>
      <c r="J165" s="39" t="s">
        <v>971</v>
      </c>
      <c r="K165" s="39" t="s">
        <v>972</v>
      </c>
      <c r="L165" s="53" t="s">
        <v>973</v>
      </c>
      <c r="M165" s="3">
        <f t="shared" si="6"/>
        <v>3411</v>
      </c>
    </row>
    <row r="166" spans="1:64" ht="22.35" customHeight="1" x14ac:dyDescent="0.25">
      <c r="A166" s="29" t="s">
        <v>916</v>
      </c>
      <c r="B166" s="14" t="s">
        <v>236</v>
      </c>
      <c r="C166" s="14" t="s">
        <v>237</v>
      </c>
      <c r="D166" s="52">
        <v>326</v>
      </c>
      <c r="E166" s="14" t="s">
        <v>441</v>
      </c>
      <c r="F166" s="15">
        <v>3500</v>
      </c>
      <c r="G166" s="15">
        <v>2818</v>
      </c>
      <c r="H166" s="15">
        <v>180</v>
      </c>
      <c r="I166" s="39" t="s">
        <v>434</v>
      </c>
      <c r="J166" s="39" t="s">
        <v>974</v>
      </c>
      <c r="K166" s="39" t="s">
        <v>975</v>
      </c>
      <c r="L166" s="61" t="s">
        <v>976</v>
      </c>
      <c r="M166" s="3">
        <f t="shared" si="6"/>
        <v>2998</v>
      </c>
    </row>
    <row r="167" spans="1:64" ht="22.35" customHeight="1" x14ac:dyDescent="0.25">
      <c r="A167" s="29" t="s">
        <v>916</v>
      </c>
      <c r="B167" s="14" t="s">
        <v>238</v>
      </c>
      <c r="C167" s="14" t="s">
        <v>239</v>
      </c>
      <c r="D167" s="52">
        <v>940</v>
      </c>
      <c r="E167" s="14" t="s">
        <v>756</v>
      </c>
      <c r="F167" s="15">
        <v>2138.5</v>
      </c>
      <c r="G167" s="15">
        <v>1424</v>
      </c>
      <c r="H167" s="15">
        <v>204</v>
      </c>
      <c r="I167" s="39" t="s">
        <v>427</v>
      </c>
      <c r="J167" s="39" t="s">
        <v>977</v>
      </c>
      <c r="K167" s="39" t="s">
        <v>978</v>
      </c>
      <c r="L167" s="53" t="s">
        <v>979</v>
      </c>
      <c r="M167" s="34">
        <f t="shared" si="6"/>
        <v>1628</v>
      </c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</row>
    <row r="168" spans="1:64" ht="22.35" customHeight="1" x14ac:dyDescent="0.25">
      <c r="A168" s="29" t="s">
        <v>916</v>
      </c>
      <c r="B168" s="14" t="s">
        <v>980</v>
      </c>
      <c r="C168" s="14" t="s">
        <v>981</v>
      </c>
      <c r="D168" s="52"/>
      <c r="E168" s="14" t="s">
        <v>446</v>
      </c>
      <c r="F168" s="15">
        <v>500</v>
      </c>
      <c r="G168" s="15">
        <v>320</v>
      </c>
      <c r="H168" s="15">
        <v>60</v>
      </c>
      <c r="I168" s="39" t="s">
        <v>427</v>
      </c>
      <c r="J168" s="39" t="s">
        <v>982</v>
      </c>
      <c r="K168" s="39" t="s">
        <v>983</v>
      </c>
      <c r="L168" s="53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</row>
    <row r="169" spans="1:64" ht="22.35" customHeight="1" x14ac:dyDescent="0.25">
      <c r="A169" s="29" t="s">
        <v>916</v>
      </c>
      <c r="B169" s="14" t="s">
        <v>240</v>
      </c>
      <c r="C169" s="14" t="s">
        <v>241</v>
      </c>
      <c r="D169" s="52">
        <v>67</v>
      </c>
      <c r="E169" s="14" t="s">
        <v>984</v>
      </c>
      <c r="F169" s="17">
        <v>9033.0300000000007</v>
      </c>
      <c r="G169" s="15">
        <v>4642</v>
      </c>
      <c r="H169" s="15">
        <v>2593</v>
      </c>
      <c r="I169" s="39" t="s">
        <v>427</v>
      </c>
      <c r="J169" s="40" t="s">
        <v>985</v>
      </c>
      <c r="K169" s="40" t="s">
        <v>986</v>
      </c>
      <c r="L169" s="53" t="s">
        <v>987</v>
      </c>
      <c r="M169" s="51">
        <f t="shared" ref="M169:M190" si="7">SUM(G169:H169)</f>
        <v>7235</v>
      </c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51"/>
      <c r="AR169" s="51"/>
      <c r="AS169" s="51"/>
      <c r="AT169" s="51"/>
      <c r="AU169" s="51"/>
      <c r="AV169" s="51"/>
      <c r="AW169" s="51"/>
      <c r="AX169" s="51"/>
      <c r="AY169" s="51"/>
      <c r="AZ169" s="51"/>
      <c r="BA169" s="51"/>
      <c r="BB169" s="51"/>
      <c r="BC169" s="51"/>
      <c r="BD169" s="51"/>
      <c r="BE169" s="51"/>
      <c r="BF169" s="51"/>
      <c r="BG169" s="51"/>
      <c r="BH169" s="51"/>
      <c r="BI169" s="51"/>
      <c r="BJ169" s="51"/>
      <c r="BK169" s="51"/>
      <c r="BL169" s="51"/>
    </row>
    <row r="170" spans="1:64" ht="22.35" customHeight="1" x14ac:dyDescent="0.25">
      <c r="A170" s="54" t="s">
        <v>916</v>
      </c>
      <c r="B170" s="86" t="s">
        <v>988</v>
      </c>
      <c r="C170" s="87" t="s">
        <v>243</v>
      </c>
      <c r="D170" s="88"/>
      <c r="E170" s="87" t="s">
        <v>884</v>
      </c>
      <c r="F170" s="89">
        <v>527.65</v>
      </c>
      <c r="G170" s="89">
        <v>479</v>
      </c>
      <c r="H170" s="89">
        <v>96.5</v>
      </c>
      <c r="I170" s="58" t="s">
        <v>427</v>
      </c>
      <c r="J170" s="58" t="s">
        <v>989</v>
      </c>
      <c r="K170" s="58" t="s">
        <v>990</v>
      </c>
      <c r="L170" s="53" t="s">
        <v>991</v>
      </c>
      <c r="M170" s="3">
        <f t="shared" si="7"/>
        <v>575.5</v>
      </c>
    </row>
    <row r="171" spans="1:64" ht="22.35" customHeight="1" x14ac:dyDescent="0.25">
      <c r="A171" s="54" t="s">
        <v>916</v>
      </c>
      <c r="B171" s="87" t="s">
        <v>992</v>
      </c>
      <c r="C171" s="55" t="s">
        <v>245</v>
      </c>
      <c r="D171" s="88">
        <v>240</v>
      </c>
      <c r="E171" s="87" t="s">
        <v>884</v>
      </c>
      <c r="F171" s="89">
        <v>458.5</v>
      </c>
      <c r="G171" s="89">
        <v>247</v>
      </c>
      <c r="H171" s="89">
        <v>64</v>
      </c>
      <c r="I171" s="58" t="s">
        <v>427</v>
      </c>
      <c r="J171" s="58" t="s">
        <v>993</v>
      </c>
      <c r="K171" s="58" t="s">
        <v>994</v>
      </c>
      <c r="L171" s="53" t="s">
        <v>995</v>
      </c>
      <c r="M171" s="3">
        <f t="shared" si="7"/>
        <v>311</v>
      </c>
    </row>
    <row r="172" spans="1:64" ht="22.35" customHeight="1" x14ac:dyDescent="0.25">
      <c r="A172" s="29" t="s">
        <v>916</v>
      </c>
      <c r="B172" s="30" t="s">
        <v>246</v>
      </c>
      <c r="C172" s="30" t="s">
        <v>247</v>
      </c>
      <c r="D172" s="70"/>
      <c r="E172" s="30" t="s">
        <v>996</v>
      </c>
      <c r="F172" s="15">
        <v>1873.2</v>
      </c>
      <c r="G172" s="15">
        <v>1775</v>
      </c>
      <c r="H172" s="15" t="s">
        <v>637</v>
      </c>
      <c r="I172" s="39" t="s">
        <v>427</v>
      </c>
      <c r="J172" s="39" t="s">
        <v>997</v>
      </c>
      <c r="K172" s="39" t="s">
        <v>998</v>
      </c>
      <c r="L172" s="84" t="s">
        <v>880</v>
      </c>
      <c r="M172" s="3">
        <f t="shared" si="7"/>
        <v>1775</v>
      </c>
    </row>
    <row r="173" spans="1:64" ht="22.35" customHeight="1" x14ac:dyDescent="0.25">
      <c r="A173" s="29" t="s">
        <v>916</v>
      </c>
      <c r="B173" s="14" t="s">
        <v>248</v>
      </c>
      <c r="C173" s="14" t="s">
        <v>249</v>
      </c>
      <c r="D173" s="52">
        <v>732</v>
      </c>
      <c r="E173" s="14" t="s">
        <v>999</v>
      </c>
      <c r="F173" s="15">
        <v>2952.05</v>
      </c>
      <c r="G173" s="15">
        <v>1577</v>
      </c>
      <c r="H173" s="15">
        <v>0</v>
      </c>
      <c r="I173" s="39" t="s">
        <v>427</v>
      </c>
      <c r="J173" s="39" t="s">
        <v>1000</v>
      </c>
      <c r="K173" s="39" t="s">
        <v>1001</v>
      </c>
      <c r="L173" s="53" t="s">
        <v>612</v>
      </c>
      <c r="M173" s="3">
        <f t="shared" si="7"/>
        <v>1577</v>
      </c>
    </row>
    <row r="174" spans="1:64" ht="22.35" customHeight="1" x14ac:dyDescent="0.25">
      <c r="A174" s="29" t="s">
        <v>916</v>
      </c>
      <c r="B174" s="14" t="s">
        <v>250</v>
      </c>
      <c r="C174" s="14" t="s">
        <v>233</v>
      </c>
      <c r="D174" s="52">
        <v>3891</v>
      </c>
      <c r="E174" s="14" t="s">
        <v>1002</v>
      </c>
      <c r="F174" s="17">
        <v>6562.53</v>
      </c>
      <c r="G174" s="15">
        <v>4318</v>
      </c>
      <c r="H174" s="15">
        <v>0</v>
      </c>
      <c r="I174" s="39" t="s">
        <v>427</v>
      </c>
      <c r="J174" s="40" t="s">
        <v>1003</v>
      </c>
      <c r="K174" s="40" t="s">
        <v>1004</v>
      </c>
      <c r="L174" s="53" t="s">
        <v>1005</v>
      </c>
      <c r="M174" s="3">
        <f t="shared" si="7"/>
        <v>4318</v>
      </c>
    </row>
    <row r="175" spans="1:64" ht="22.35" customHeight="1" x14ac:dyDescent="0.25">
      <c r="A175" s="29" t="s">
        <v>916</v>
      </c>
      <c r="B175" s="14" t="s">
        <v>1006</v>
      </c>
      <c r="C175" s="14" t="s">
        <v>1007</v>
      </c>
      <c r="D175" s="52">
        <v>112</v>
      </c>
      <c r="E175" s="14" t="s">
        <v>1008</v>
      </c>
      <c r="F175" s="15">
        <v>0</v>
      </c>
      <c r="G175" s="15" t="s">
        <v>452</v>
      </c>
      <c r="H175" s="15">
        <v>0</v>
      </c>
      <c r="I175" s="39">
        <v>0</v>
      </c>
      <c r="J175" s="39" t="s">
        <v>1009</v>
      </c>
      <c r="K175" s="39" t="s">
        <v>1010</v>
      </c>
      <c r="L175" s="53" t="s">
        <v>973</v>
      </c>
      <c r="M175" s="34">
        <f t="shared" si="7"/>
        <v>0</v>
      </c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  <c r="AV175" s="34"/>
      <c r="AW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  <c r="BI175" s="34"/>
      <c r="BJ175" s="34"/>
      <c r="BK175" s="34"/>
      <c r="BL175" s="34"/>
    </row>
    <row r="176" spans="1:64" ht="22.35" customHeight="1" x14ac:dyDescent="0.25">
      <c r="A176" s="29" t="s">
        <v>916</v>
      </c>
      <c r="B176" s="14" t="s">
        <v>251</v>
      </c>
      <c r="C176" s="14" t="s">
        <v>252</v>
      </c>
      <c r="D176" s="73">
        <v>3350</v>
      </c>
      <c r="E176" s="14" t="s">
        <v>1011</v>
      </c>
      <c r="F176" s="15">
        <v>371.5</v>
      </c>
      <c r="G176" s="15">
        <v>355.5</v>
      </c>
      <c r="H176" s="15">
        <v>0</v>
      </c>
      <c r="I176" s="39" t="s">
        <v>427</v>
      </c>
      <c r="J176" s="39" t="s">
        <v>1012</v>
      </c>
      <c r="K176" s="39" t="s">
        <v>1013</v>
      </c>
      <c r="L176" s="53" t="s">
        <v>1014</v>
      </c>
      <c r="M176" s="51">
        <f t="shared" si="7"/>
        <v>355.5</v>
      </c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1"/>
      <c r="AF176" s="51"/>
      <c r="AG176" s="51"/>
      <c r="AH176" s="51"/>
      <c r="AI176" s="51"/>
      <c r="AJ176" s="51"/>
      <c r="AK176" s="51"/>
      <c r="AL176" s="51"/>
      <c r="AM176" s="51"/>
      <c r="AN176" s="51"/>
      <c r="AO176" s="51"/>
      <c r="AP176" s="51"/>
      <c r="AQ176" s="51"/>
      <c r="AR176" s="51"/>
      <c r="AS176" s="51"/>
      <c r="AT176" s="51"/>
      <c r="AU176" s="51"/>
      <c r="AV176" s="51"/>
      <c r="AW176" s="51"/>
      <c r="AX176" s="51"/>
      <c r="AY176" s="51"/>
      <c r="AZ176" s="51"/>
      <c r="BA176" s="51"/>
      <c r="BB176" s="51"/>
      <c r="BC176" s="51"/>
      <c r="BD176" s="51"/>
      <c r="BE176" s="51"/>
      <c r="BF176" s="51"/>
      <c r="BG176" s="51"/>
      <c r="BH176" s="51"/>
      <c r="BI176" s="51"/>
      <c r="BJ176" s="51"/>
      <c r="BK176" s="51"/>
      <c r="BL176" s="51"/>
    </row>
    <row r="177" spans="1:13" ht="22.35" customHeight="1" x14ac:dyDescent="0.25">
      <c r="A177" s="29" t="s">
        <v>916</v>
      </c>
      <c r="B177" s="14" t="s">
        <v>253</v>
      </c>
      <c r="C177" s="14" t="s">
        <v>254</v>
      </c>
      <c r="D177" s="52">
        <v>941</v>
      </c>
      <c r="E177" s="14" t="s">
        <v>1015</v>
      </c>
      <c r="F177" s="15">
        <v>1450</v>
      </c>
      <c r="G177" s="15">
        <v>986</v>
      </c>
      <c r="H177" s="15">
        <v>0</v>
      </c>
      <c r="I177" s="39" t="s">
        <v>427</v>
      </c>
      <c r="J177" s="39" t="s">
        <v>1016</v>
      </c>
      <c r="K177" s="39" t="s">
        <v>1017</v>
      </c>
      <c r="L177" s="39" t="s">
        <v>628</v>
      </c>
      <c r="M177" s="3">
        <f t="shared" si="7"/>
        <v>986</v>
      </c>
    </row>
    <row r="178" spans="1:13" ht="22.35" customHeight="1" x14ac:dyDescent="0.25">
      <c r="A178" s="29" t="s">
        <v>916</v>
      </c>
      <c r="B178" s="14" t="s">
        <v>255</v>
      </c>
      <c r="C178" s="14" t="s">
        <v>226</v>
      </c>
      <c r="D178" s="52">
        <v>1</v>
      </c>
      <c r="E178" s="14" t="s">
        <v>1018</v>
      </c>
      <c r="F178" s="31">
        <v>2350</v>
      </c>
      <c r="G178" s="31">
        <v>1596</v>
      </c>
      <c r="H178" s="31">
        <v>0</v>
      </c>
      <c r="I178" s="40" t="s">
        <v>427</v>
      </c>
      <c r="J178" s="40" t="s">
        <v>1019</v>
      </c>
      <c r="K178" s="40" t="s">
        <v>1020</v>
      </c>
      <c r="L178" s="53" t="s">
        <v>1021</v>
      </c>
      <c r="M178" s="3">
        <f t="shared" si="7"/>
        <v>1596</v>
      </c>
    </row>
    <row r="179" spans="1:13" ht="22.35" customHeight="1" x14ac:dyDescent="0.25">
      <c r="A179" s="29" t="s">
        <v>916</v>
      </c>
      <c r="B179" s="14" t="s">
        <v>256</v>
      </c>
      <c r="C179" s="14" t="s">
        <v>114</v>
      </c>
      <c r="D179" s="52" t="s">
        <v>473</v>
      </c>
      <c r="E179" s="14" t="s">
        <v>678</v>
      </c>
      <c r="F179" s="15">
        <v>6800</v>
      </c>
      <c r="G179" s="15">
        <v>6175</v>
      </c>
      <c r="H179" s="15">
        <v>100</v>
      </c>
      <c r="I179" s="39" t="s">
        <v>427</v>
      </c>
      <c r="J179" s="39" t="s">
        <v>1022</v>
      </c>
      <c r="K179" s="39" t="s">
        <v>1023</v>
      </c>
      <c r="L179" s="53" t="s">
        <v>628</v>
      </c>
      <c r="M179" s="3">
        <f t="shared" si="7"/>
        <v>6275</v>
      </c>
    </row>
    <row r="180" spans="1:13" ht="22.35" customHeight="1" x14ac:dyDescent="0.25">
      <c r="A180" s="29" t="s">
        <v>916</v>
      </c>
      <c r="B180" s="14" t="s">
        <v>1024</v>
      </c>
      <c r="C180" s="14" t="s">
        <v>211</v>
      </c>
      <c r="D180" s="52"/>
      <c r="E180" s="14" t="s">
        <v>1025</v>
      </c>
      <c r="F180" s="31">
        <v>2450</v>
      </c>
      <c r="G180" s="31">
        <v>2199</v>
      </c>
      <c r="H180" s="31">
        <v>135</v>
      </c>
      <c r="I180" s="40" t="s">
        <v>434</v>
      </c>
      <c r="J180" s="39" t="s">
        <v>1026</v>
      </c>
      <c r="K180" s="39" t="s">
        <v>1027</v>
      </c>
      <c r="L180" s="53" t="s">
        <v>880</v>
      </c>
      <c r="M180" s="3">
        <f t="shared" si="7"/>
        <v>2334</v>
      </c>
    </row>
    <row r="181" spans="1:13" ht="22.35" customHeight="1" x14ac:dyDescent="0.25">
      <c r="A181" s="29" t="s">
        <v>916</v>
      </c>
      <c r="B181" s="29" t="s">
        <v>151</v>
      </c>
      <c r="C181" s="29" t="s">
        <v>822</v>
      </c>
      <c r="D181" s="73"/>
      <c r="E181" s="29" t="s">
        <v>151</v>
      </c>
      <c r="F181" s="15">
        <v>600</v>
      </c>
      <c r="G181" s="15">
        <v>600</v>
      </c>
      <c r="H181" s="15">
        <v>0</v>
      </c>
      <c r="I181" s="39" t="s">
        <v>427</v>
      </c>
      <c r="J181" s="39" t="s">
        <v>1028</v>
      </c>
      <c r="K181" s="39" t="s">
        <v>1029</v>
      </c>
      <c r="L181" s="39" t="s">
        <v>628</v>
      </c>
      <c r="M181" s="3">
        <f t="shared" si="7"/>
        <v>600</v>
      </c>
    </row>
    <row r="182" spans="1:13" ht="22.35" customHeight="1" x14ac:dyDescent="0.25">
      <c r="A182" s="29" t="s">
        <v>902</v>
      </c>
      <c r="B182" s="20" t="s">
        <v>258</v>
      </c>
      <c r="C182" s="20" t="s">
        <v>259</v>
      </c>
      <c r="D182" s="63">
        <v>71</v>
      </c>
      <c r="E182" s="20" t="s">
        <v>1030</v>
      </c>
      <c r="F182" s="15">
        <v>700</v>
      </c>
      <c r="G182" s="15">
        <v>673</v>
      </c>
      <c r="H182" s="15" t="s">
        <v>637</v>
      </c>
      <c r="I182" s="39" t="s">
        <v>427</v>
      </c>
      <c r="J182" s="39" t="s">
        <v>1031</v>
      </c>
      <c r="K182" s="39" t="s">
        <v>1032</v>
      </c>
      <c r="L182" s="53" t="s">
        <v>843</v>
      </c>
      <c r="M182" s="3">
        <f t="shared" si="7"/>
        <v>673</v>
      </c>
    </row>
    <row r="183" spans="1:13" ht="22.35" customHeight="1" x14ac:dyDescent="0.25">
      <c r="A183" s="29" t="s">
        <v>916</v>
      </c>
      <c r="B183" s="14" t="s">
        <v>260</v>
      </c>
      <c r="C183" s="23" t="s">
        <v>261</v>
      </c>
      <c r="D183" s="52">
        <v>7</v>
      </c>
      <c r="E183" s="14" t="s">
        <v>898</v>
      </c>
      <c r="F183" s="15">
        <v>425.5</v>
      </c>
      <c r="G183" s="15">
        <v>413</v>
      </c>
      <c r="H183" s="15" t="s">
        <v>637</v>
      </c>
      <c r="I183" s="39" t="s">
        <v>427</v>
      </c>
      <c r="J183" s="39" t="s">
        <v>1033</v>
      </c>
      <c r="K183" s="39" t="s">
        <v>1034</v>
      </c>
      <c r="L183" s="53" t="s">
        <v>1035</v>
      </c>
      <c r="M183" s="3">
        <f t="shared" si="7"/>
        <v>413</v>
      </c>
    </row>
    <row r="184" spans="1:13" ht="22.35" customHeight="1" x14ac:dyDescent="0.25">
      <c r="A184" s="29" t="s">
        <v>916</v>
      </c>
      <c r="B184" s="14" t="s">
        <v>262</v>
      </c>
      <c r="C184" s="14" t="s">
        <v>263</v>
      </c>
      <c r="D184" s="52">
        <v>470</v>
      </c>
      <c r="E184" s="14" t="s">
        <v>907</v>
      </c>
      <c r="F184" s="17">
        <v>2620.44</v>
      </c>
      <c r="G184" s="15">
        <v>2224</v>
      </c>
      <c r="H184" s="15">
        <v>220</v>
      </c>
      <c r="I184" s="39" t="s">
        <v>427</v>
      </c>
      <c r="J184" s="39" t="s">
        <v>1036</v>
      </c>
      <c r="K184" s="39" t="s">
        <v>1037</v>
      </c>
      <c r="L184" s="53" t="s">
        <v>1038</v>
      </c>
      <c r="M184" s="3">
        <f t="shared" si="7"/>
        <v>2444</v>
      </c>
    </row>
    <row r="185" spans="1:13" ht="22.35" customHeight="1" x14ac:dyDescent="0.25">
      <c r="A185" s="29" t="s">
        <v>916</v>
      </c>
      <c r="B185" s="14" t="s">
        <v>264</v>
      </c>
      <c r="C185" s="14" t="s">
        <v>265</v>
      </c>
      <c r="D185" s="52">
        <v>395</v>
      </c>
      <c r="E185" s="14" t="s">
        <v>1039</v>
      </c>
      <c r="F185" s="15">
        <v>3733.43</v>
      </c>
      <c r="G185" s="15">
        <v>2763</v>
      </c>
      <c r="H185" s="15">
        <v>0</v>
      </c>
      <c r="I185" s="39" t="s">
        <v>427</v>
      </c>
      <c r="J185" s="39" t="s">
        <v>1040</v>
      </c>
      <c r="K185" s="39" t="s">
        <v>1041</v>
      </c>
      <c r="L185" s="53" t="s">
        <v>1042</v>
      </c>
      <c r="M185" s="3">
        <f t="shared" si="7"/>
        <v>2763</v>
      </c>
    </row>
    <row r="186" spans="1:13" ht="22.35" customHeight="1" x14ac:dyDescent="0.25">
      <c r="A186" s="29" t="s">
        <v>916</v>
      </c>
      <c r="B186" s="14" t="s">
        <v>266</v>
      </c>
      <c r="C186" s="14" t="s">
        <v>267</v>
      </c>
      <c r="D186" s="52">
        <v>1396</v>
      </c>
      <c r="E186" s="14" t="s">
        <v>564</v>
      </c>
      <c r="F186" s="31">
        <v>12300</v>
      </c>
      <c r="G186" s="31">
        <v>6515</v>
      </c>
      <c r="H186" s="31">
        <v>0</v>
      </c>
      <c r="I186" s="40" t="s">
        <v>434</v>
      </c>
      <c r="J186" s="40" t="s">
        <v>1043</v>
      </c>
      <c r="K186" s="40" t="s">
        <v>1044</v>
      </c>
      <c r="L186" s="53" t="s">
        <v>794</v>
      </c>
      <c r="M186" s="3">
        <f t="shared" si="7"/>
        <v>6515</v>
      </c>
    </row>
    <row r="187" spans="1:13" ht="22.35" customHeight="1" x14ac:dyDescent="0.25">
      <c r="A187" s="29" t="s">
        <v>916</v>
      </c>
      <c r="B187" s="14" t="s">
        <v>177</v>
      </c>
      <c r="C187" s="14" t="s">
        <v>268</v>
      </c>
      <c r="D187" s="52">
        <v>2950</v>
      </c>
      <c r="E187" s="14" t="s">
        <v>624</v>
      </c>
      <c r="F187" s="15">
        <v>400</v>
      </c>
      <c r="G187" s="15">
        <v>381</v>
      </c>
      <c r="H187" s="15">
        <v>85</v>
      </c>
      <c r="I187" s="39" t="s">
        <v>427</v>
      </c>
      <c r="J187" s="39" t="s">
        <v>1045</v>
      </c>
      <c r="K187" s="39" t="s">
        <v>1046</v>
      </c>
      <c r="L187" s="39" t="s">
        <v>787</v>
      </c>
      <c r="M187" s="3">
        <f t="shared" si="7"/>
        <v>466</v>
      </c>
    </row>
    <row r="188" spans="1:13" ht="22.35" customHeight="1" x14ac:dyDescent="0.25">
      <c r="A188" s="29" t="s">
        <v>916</v>
      </c>
      <c r="B188" s="14" t="s">
        <v>177</v>
      </c>
      <c r="C188" s="14" t="s">
        <v>269</v>
      </c>
      <c r="D188" s="52" t="s">
        <v>473</v>
      </c>
      <c r="E188" s="14" t="s">
        <v>624</v>
      </c>
      <c r="F188" s="15">
        <v>4003</v>
      </c>
      <c r="G188" s="15">
        <v>2753</v>
      </c>
      <c r="H188" s="15">
        <v>102</v>
      </c>
      <c r="I188" s="39" t="s">
        <v>427</v>
      </c>
      <c r="J188" s="39" t="s">
        <v>1047</v>
      </c>
      <c r="K188" s="39" t="s">
        <v>1048</v>
      </c>
      <c r="L188" s="53" t="s">
        <v>1049</v>
      </c>
      <c r="M188" s="3">
        <f t="shared" si="7"/>
        <v>2855</v>
      </c>
    </row>
    <row r="189" spans="1:13" ht="22.35" customHeight="1" x14ac:dyDescent="0.25">
      <c r="A189" s="29" t="s">
        <v>916</v>
      </c>
      <c r="B189" s="30" t="s">
        <v>155</v>
      </c>
      <c r="C189" s="30" t="s">
        <v>156</v>
      </c>
      <c r="D189" s="70">
        <v>1505</v>
      </c>
      <c r="E189" s="30" t="s">
        <v>1050</v>
      </c>
      <c r="F189" s="15">
        <v>835</v>
      </c>
      <c r="G189" s="15">
        <v>825</v>
      </c>
      <c r="H189" s="15" t="s">
        <v>637</v>
      </c>
      <c r="I189" s="39" t="s">
        <v>434</v>
      </c>
      <c r="J189" s="39" t="s">
        <v>900</v>
      </c>
      <c r="K189" s="39" t="s">
        <v>901</v>
      </c>
      <c r="L189" s="61" t="s">
        <v>1051</v>
      </c>
      <c r="M189" s="3">
        <f t="shared" si="7"/>
        <v>825</v>
      </c>
    </row>
    <row r="190" spans="1:13" ht="22.35" customHeight="1" x14ac:dyDescent="0.25">
      <c r="A190" s="29" t="s">
        <v>916</v>
      </c>
      <c r="B190" s="14" t="s">
        <v>270</v>
      </c>
      <c r="C190" s="14" t="s">
        <v>271</v>
      </c>
      <c r="D190" s="52">
        <v>451</v>
      </c>
      <c r="E190" s="14" t="s">
        <v>1052</v>
      </c>
      <c r="F190" s="15">
        <v>3232.02</v>
      </c>
      <c r="G190" s="15">
        <v>2514</v>
      </c>
      <c r="H190" s="15">
        <v>0</v>
      </c>
      <c r="I190" s="39" t="s">
        <v>427</v>
      </c>
      <c r="J190" s="39" t="s">
        <v>1053</v>
      </c>
      <c r="K190" s="39" t="s">
        <v>1054</v>
      </c>
      <c r="L190" s="53" t="s">
        <v>1055</v>
      </c>
      <c r="M190" s="3">
        <f t="shared" si="7"/>
        <v>2514</v>
      </c>
    </row>
    <row r="191" spans="1:13" x14ac:dyDescent="0.25">
      <c r="A191" s="29"/>
      <c r="B191" s="14"/>
      <c r="C191" s="14"/>
      <c r="D191" s="52"/>
      <c r="E191" s="14"/>
      <c r="F191" s="15"/>
      <c r="G191" s="15"/>
      <c r="H191" s="15"/>
      <c r="I191" s="39"/>
      <c r="J191" s="39"/>
      <c r="K191" s="39"/>
      <c r="L191" s="53"/>
    </row>
    <row r="192" spans="1:13" ht="22.35" customHeight="1" x14ac:dyDescent="0.25">
      <c r="A192" s="29"/>
      <c r="B192" s="14"/>
      <c r="C192" s="14"/>
      <c r="D192" s="52"/>
      <c r="E192" s="14"/>
      <c r="F192" s="15">
        <f>SUM(F3:F190)</f>
        <v>762696.08</v>
      </c>
      <c r="G192" s="15">
        <f>SUM(G3:G190)</f>
        <v>484790.83</v>
      </c>
      <c r="H192" s="15">
        <f>SUM(H3:H190)</f>
        <v>19298.939999999995</v>
      </c>
      <c r="I192" s="39"/>
      <c r="J192" s="39"/>
      <c r="K192" s="39"/>
      <c r="L192" s="53"/>
    </row>
    <row r="193" spans="1:12" ht="22.35" customHeight="1" x14ac:dyDescent="0.25">
      <c r="A193" s="29"/>
      <c r="B193" s="14"/>
      <c r="C193" s="14"/>
      <c r="D193" s="52"/>
      <c r="E193" s="14">
        <v>558618.06999999995</v>
      </c>
      <c r="F193" s="15"/>
      <c r="G193" s="15"/>
      <c r="H193" s="15"/>
      <c r="I193" s="39"/>
      <c r="J193" s="408" t="s">
        <v>1056</v>
      </c>
      <c r="K193" s="408"/>
      <c r="L193" s="53"/>
    </row>
    <row r="194" spans="1:12" x14ac:dyDescent="0.25">
      <c r="F194" s="90"/>
      <c r="G194" s="91"/>
      <c r="H194" s="92"/>
      <c r="I194" s="43"/>
      <c r="J194" s="409">
        <f>SUM(G192:H192)</f>
        <v>504089.77</v>
      </c>
      <c r="K194" s="409"/>
    </row>
    <row r="195" spans="1:12" x14ac:dyDescent="0.25">
      <c r="B195" s="93" t="s">
        <v>1057</v>
      </c>
      <c r="F195" s="90"/>
      <c r="G195" s="410"/>
      <c r="H195" s="410"/>
      <c r="I195" s="91"/>
      <c r="J195" s="409"/>
      <c r="K195" s="409"/>
      <c r="L195" s="94"/>
    </row>
    <row r="196" spans="1:12" x14ac:dyDescent="0.25">
      <c r="B196" s="93"/>
      <c r="F196" s="90"/>
      <c r="G196" s="91"/>
      <c r="H196" s="91"/>
      <c r="I196" s="91"/>
      <c r="J196" s="91"/>
      <c r="K196" s="94"/>
      <c r="L196" s="94"/>
    </row>
    <row r="197" spans="1:12" x14ac:dyDescent="0.25">
      <c r="B197" s="91" t="s">
        <v>1058</v>
      </c>
      <c r="C197" s="1" t="s">
        <v>1059</v>
      </c>
      <c r="F197" s="90"/>
      <c r="G197" s="91"/>
      <c r="H197" s="95"/>
      <c r="I197" s="91"/>
      <c r="J197" s="91"/>
      <c r="K197" s="94"/>
      <c r="L197" s="94"/>
    </row>
    <row r="198" spans="1:12" x14ac:dyDescent="0.25">
      <c r="B198" s="51"/>
      <c r="C198" s="51"/>
      <c r="D198" s="96"/>
      <c r="F198" s="97"/>
      <c r="G198" s="97"/>
      <c r="H198" s="97"/>
      <c r="I198" s="94"/>
      <c r="J198" s="94"/>
      <c r="K198" s="94"/>
      <c r="L198" s="94"/>
    </row>
    <row r="199" spans="1:12" x14ac:dyDescent="0.25">
      <c r="B199" s="413" t="s">
        <v>1060</v>
      </c>
      <c r="C199" s="413"/>
      <c r="D199" s="413"/>
      <c r="E199" s="413"/>
      <c r="F199" s="413"/>
      <c r="G199" s="97"/>
      <c r="H199" s="97"/>
      <c r="I199" s="94"/>
      <c r="J199" s="94"/>
      <c r="K199" s="94"/>
      <c r="L199" s="94"/>
    </row>
    <row r="200" spans="1:12" ht="28.35" customHeight="1" x14ac:dyDescent="0.25">
      <c r="B200" s="98" t="s">
        <v>40</v>
      </c>
      <c r="C200" s="411" t="s">
        <v>1061</v>
      </c>
      <c r="D200" s="411"/>
      <c r="E200" s="411"/>
      <c r="F200" s="411"/>
      <c r="G200" s="95"/>
      <c r="H200" s="97"/>
      <c r="I200" s="94"/>
      <c r="J200" s="94"/>
      <c r="K200" s="94"/>
      <c r="L200" s="94"/>
    </row>
    <row r="201" spans="1:12" ht="28.35" customHeight="1" x14ac:dyDescent="0.25">
      <c r="B201" s="98" t="s">
        <v>37</v>
      </c>
      <c r="C201" s="411" t="s">
        <v>1062</v>
      </c>
      <c r="D201" s="411"/>
      <c r="E201" s="411"/>
      <c r="F201" s="411"/>
      <c r="G201" s="97"/>
      <c r="H201" s="97"/>
      <c r="I201" s="94"/>
      <c r="J201" s="94"/>
      <c r="K201" s="94"/>
      <c r="L201" s="94"/>
    </row>
    <row r="202" spans="1:12" ht="28.35" customHeight="1" x14ac:dyDescent="0.25">
      <c r="B202" s="98" t="s">
        <v>36</v>
      </c>
      <c r="C202" s="411" t="s">
        <v>1063</v>
      </c>
      <c r="D202" s="411"/>
      <c r="E202" s="411"/>
      <c r="F202" s="411"/>
      <c r="G202" s="97"/>
      <c r="H202" s="97"/>
      <c r="I202" s="94"/>
      <c r="J202" s="94"/>
      <c r="K202" s="94"/>
      <c r="L202" s="94"/>
    </row>
    <row r="203" spans="1:12" ht="34.35" customHeight="1" x14ac:dyDescent="0.25">
      <c r="B203" s="98" t="s">
        <v>1064</v>
      </c>
      <c r="C203" s="411" t="s">
        <v>1065</v>
      </c>
      <c r="D203" s="411"/>
      <c r="E203" s="411"/>
      <c r="F203" s="411"/>
      <c r="G203" s="97"/>
      <c r="H203" s="97"/>
      <c r="I203" s="94"/>
      <c r="J203" s="94"/>
      <c r="K203" s="94"/>
      <c r="L203" s="94"/>
    </row>
    <row r="204" spans="1:12" ht="41.1" customHeight="1" x14ac:dyDescent="0.25">
      <c r="B204" s="98" t="s">
        <v>1066</v>
      </c>
      <c r="C204" s="411" t="s">
        <v>1067</v>
      </c>
      <c r="D204" s="411"/>
      <c r="E204" s="411"/>
      <c r="F204" s="411"/>
      <c r="G204" s="97"/>
      <c r="H204" s="97"/>
      <c r="I204" s="94"/>
      <c r="J204" s="94"/>
      <c r="K204" s="94"/>
      <c r="L204" s="94"/>
    </row>
    <row r="205" spans="1:12" ht="57" customHeight="1" x14ac:dyDescent="0.25">
      <c r="B205" s="99" t="s">
        <v>1068</v>
      </c>
      <c r="C205" s="411" t="s">
        <v>1069</v>
      </c>
      <c r="D205" s="411"/>
      <c r="E205" s="411"/>
      <c r="F205" s="411"/>
    </row>
    <row r="206" spans="1:12" ht="57.4" customHeight="1" x14ac:dyDescent="0.25">
      <c r="B206" s="100" t="s">
        <v>1070</v>
      </c>
      <c r="C206" s="411" t="s">
        <v>1071</v>
      </c>
      <c r="D206" s="411"/>
      <c r="E206" s="411"/>
      <c r="F206" s="411"/>
    </row>
    <row r="210" spans="1:11" x14ac:dyDescent="0.25">
      <c r="A210" s="412" t="s">
        <v>1072</v>
      </c>
      <c r="B210" s="412"/>
      <c r="C210" s="412"/>
      <c r="D210" s="412"/>
      <c r="E210" s="412"/>
      <c r="F210" s="412"/>
      <c r="G210" s="412"/>
      <c r="H210" s="412"/>
      <c r="I210" s="412"/>
    </row>
    <row r="211" spans="1:11" x14ac:dyDescent="0.25">
      <c r="A211" s="412"/>
      <c r="B211" s="412"/>
      <c r="C211" s="412"/>
      <c r="D211" s="412"/>
      <c r="E211" s="412"/>
      <c r="F211" s="412"/>
      <c r="G211" s="412"/>
      <c r="H211" s="412"/>
      <c r="I211" s="412"/>
    </row>
    <row r="212" spans="1:11" x14ac:dyDescent="0.25">
      <c r="A212" s="412"/>
      <c r="B212" s="412"/>
      <c r="C212" s="412"/>
      <c r="D212" s="412"/>
      <c r="E212" s="412"/>
      <c r="F212" s="412"/>
      <c r="G212" s="412"/>
      <c r="H212" s="412"/>
      <c r="I212" s="412"/>
    </row>
    <row r="213" spans="1:11" x14ac:dyDescent="0.25">
      <c r="A213"/>
      <c r="B213" s="14" t="s">
        <v>439</v>
      </c>
      <c r="C213" s="14" t="s">
        <v>440</v>
      </c>
      <c r="D213" s="101"/>
      <c r="E213" s="15" t="s">
        <v>22</v>
      </c>
      <c r="F213" s="15">
        <v>295.5</v>
      </c>
      <c r="G213" s="15" t="s">
        <v>22</v>
      </c>
      <c r="H213" s="15" t="s">
        <v>22</v>
      </c>
      <c r="I213" s="101"/>
      <c r="J213" s="39" t="s">
        <v>442</v>
      </c>
      <c r="K213" s="39" t="s">
        <v>443</v>
      </c>
    </row>
    <row r="214" spans="1:11" x14ac:dyDescent="0.25">
      <c r="A214"/>
      <c r="B214" s="14" t="s">
        <v>777</v>
      </c>
      <c r="C214" s="14" t="s">
        <v>778</v>
      </c>
      <c r="D214" s="101"/>
      <c r="E214" s="15" t="s">
        <v>22</v>
      </c>
      <c r="F214" s="17">
        <v>63</v>
      </c>
      <c r="G214" s="15" t="s">
        <v>22</v>
      </c>
      <c r="H214" s="15" t="s">
        <v>22</v>
      </c>
      <c r="I214" s="101"/>
      <c r="J214" s="40" t="s">
        <v>780</v>
      </c>
      <c r="K214" s="40" t="s">
        <v>781</v>
      </c>
    </row>
    <row r="215" spans="1:11" x14ac:dyDescent="0.25">
      <c r="A215"/>
      <c r="B215" s="20" t="s">
        <v>836</v>
      </c>
      <c r="C215" s="20" t="s">
        <v>368</v>
      </c>
      <c r="D215" s="101"/>
      <c r="E215" s="15" t="s">
        <v>22</v>
      </c>
      <c r="F215" s="15">
        <v>20.58</v>
      </c>
      <c r="G215" s="15" t="s">
        <v>22</v>
      </c>
      <c r="H215" s="15" t="s">
        <v>22</v>
      </c>
      <c r="I215" s="101"/>
      <c r="J215" s="39" t="s">
        <v>838</v>
      </c>
      <c r="K215" s="39" t="s">
        <v>839</v>
      </c>
    </row>
    <row r="216" spans="1:11" x14ac:dyDescent="0.25">
      <c r="A216"/>
      <c r="B216" s="14" t="s">
        <v>852</v>
      </c>
      <c r="C216" s="14" t="s">
        <v>853</v>
      </c>
      <c r="D216" s="101"/>
      <c r="E216" s="15" t="s">
        <v>22</v>
      </c>
      <c r="F216" s="15">
        <v>64</v>
      </c>
      <c r="G216" s="15" t="s">
        <v>22</v>
      </c>
      <c r="H216" s="15" t="s">
        <v>22</v>
      </c>
      <c r="I216" s="101"/>
      <c r="J216" s="39" t="s">
        <v>855</v>
      </c>
      <c r="K216" s="39" t="s">
        <v>856</v>
      </c>
    </row>
    <row r="217" spans="1:11" x14ac:dyDescent="0.25">
      <c r="A217"/>
      <c r="B217" s="14" t="s">
        <v>857</v>
      </c>
      <c r="C217" s="14" t="s">
        <v>858</v>
      </c>
      <c r="D217" s="101"/>
      <c r="E217" s="15" t="s">
        <v>22</v>
      </c>
      <c r="F217" s="15">
        <v>90</v>
      </c>
      <c r="G217" s="15" t="s">
        <v>22</v>
      </c>
      <c r="H217" s="15" t="s">
        <v>22</v>
      </c>
      <c r="I217" s="101"/>
      <c r="J217" s="39" t="s">
        <v>855</v>
      </c>
      <c r="K217" s="39" t="s">
        <v>856</v>
      </c>
    </row>
    <row r="218" spans="1:11" x14ac:dyDescent="0.25">
      <c r="A218"/>
      <c r="B218" s="20" t="s">
        <v>887</v>
      </c>
      <c r="C218" s="20" t="s">
        <v>156</v>
      </c>
      <c r="D218" s="101"/>
      <c r="E218" s="15" t="s">
        <v>22</v>
      </c>
      <c r="F218" s="15"/>
      <c r="G218" s="15" t="s">
        <v>22</v>
      </c>
      <c r="H218" s="15" t="s">
        <v>22</v>
      </c>
      <c r="I218" s="101"/>
      <c r="J218" s="39" t="s">
        <v>888</v>
      </c>
      <c r="K218" s="39" t="s">
        <v>889</v>
      </c>
    </row>
    <row r="219" spans="1:11" x14ac:dyDescent="0.25">
      <c r="A219"/>
      <c r="B219" s="14" t="s">
        <v>956</v>
      </c>
      <c r="C219" s="14" t="s">
        <v>957</v>
      </c>
      <c r="D219" s="101"/>
      <c r="E219" s="15" t="s">
        <v>22</v>
      </c>
      <c r="F219" s="17">
        <v>0</v>
      </c>
      <c r="G219" s="17" t="s">
        <v>22</v>
      </c>
      <c r="H219" s="17" t="s">
        <v>22</v>
      </c>
      <c r="I219" s="101"/>
      <c r="J219" s="40" t="s">
        <v>958</v>
      </c>
      <c r="K219" s="40" t="s">
        <v>959</v>
      </c>
    </row>
    <row r="220" spans="1:11" x14ac:dyDescent="0.25">
      <c r="A220"/>
      <c r="B220" s="14" t="s">
        <v>1006</v>
      </c>
      <c r="C220" s="14" t="s">
        <v>1007</v>
      </c>
      <c r="D220" s="101"/>
      <c r="E220" s="15" t="s">
        <v>22</v>
      </c>
      <c r="F220" s="15">
        <v>0</v>
      </c>
      <c r="G220" s="15" t="s">
        <v>22</v>
      </c>
      <c r="H220" s="15" t="s">
        <v>22</v>
      </c>
      <c r="I220" s="101"/>
      <c r="J220" s="39" t="s">
        <v>1009</v>
      </c>
      <c r="K220" s="39" t="s">
        <v>1010</v>
      </c>
    </row>
    <row r="221" spans="1:11" x14ac:dyDescent="0.25">
      <c r="A221"/>
      <c r="B221" s="14" t="s">
        <v>449</v>
      </c>
      <c r="C221" s="23" t="s">
        <v>189</v>
      </c>
      <c r="D221" s="101"/>
      <c r="E221" s="15" t="s">
        <v>22</v>
      </c>
      <c r="F221" s="17">
        <v>165</v>
      </c>
      <c r="G221" s="15" t="s">
        <v>22</v>
      </c>
      <c r="H221" s="15" t="s">
        <v>22</v>
      </c>
      <c r="I221" s="101"/>
      <c r="J221" s="40" t="s">
        <v>453</v>
      </c>
      <c r="K221" s="40" t="s">
        <v>454</v>
      </c>
    </row>
    <row r="222" spans="1:11" x14ac:dyDescent="0.25">
      <c r="A222"/>
      <c r="B222" s="20" t="s">
        <v>251</v>
      </c>
      <c r="C222" s="20" t="s">
        <v>1073</v>
      </c>
      <c r="D222" s="101"/>
      <c r="E222" s="15" t="s">
        <v>22</v>
      </c>
      <c r="F222" s="15"/>
      <c r="G222" s="15" t="s">
        <v>22</v>
      </c>
      <c r="H222" s="15" t="s">
        <v>22</v>
      </c>
      <c r="I222" s="101"/>
      <c r="J222" s="39" t="s">
        <v>1074</v>
      </c>
      <c r="K222" s="32" t="s">
        <v>1075</v>
      </c>
    </row>
  </sheetData>
  <sheetProtection sheet="1" objects="1" scenarios="1"/>
  <mergeCells count="14">
    <mergeCell ref="C204:F204"/>
    <mergeCell ref="C205:F205"/>
    <mergeCell ref="C206:F206"/>
    <mergeCell ref="A210:I212"/>
    <mergeCell ref="B199:F199"/>
    <mergeCell ref="C200:F200"/>
    <mergeCell ref="C201:F201"/>
    <mergeCell ref="C202:F202"/>
    <mergeCell ref="C203:F203"/>
    <mergeCell ref="A1:L1"/>
    <mergeCell ref="J2:K2"/>
    <mergeCell ref="J193:K193"/>
    <mergeCell ref="J194:K195"/>
    <mergeCell ref="G195:H195"/>
  </mergeCells>
  <pageMargins left="0.78749999999999998" right="0.78749999999999998" top="1.05277777777778" bottom="1.05277777777778" header="0.78749999999999998" footer="0.78749999999999998"/>
  <pageSetup paperSize="9" scale="85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L34"/>
  <sheetViews>
    <sheetView topLeftCell="A61" zoomScale="130" zoomScaleNormal="130" workbookViewId="0">
      <selection sqref="A1:H1"/>
    </sheetView>
  </sheetViews>
  <sheetFormatPr defaultRowHeight="15" x14ac:dyDescent="0.25"/>
  <cols>
    <col min="1" max="1" width="12.140625" customWidth="1"/>
    <col min="2" max="2" width="12.85546875" customWidth="1"/>
    <col min="3" max="3" width="23.140625" customWidth="1"/>
    <col min="4" max="4" width="30" customWidth="1"/>
    <col min="5" max="5" width="12.140625" customWidth="1"/>
    <col min="6" max="6" width="15" customWidth="1"/>
    <col min="7" max="7" width="11" customWidth="1"/>
    <col min="8" max="64" width="12.140625" customWidth="1"/>
  </cols>
  <sheetData>
    <row r="1" spans="1:64" ht="23.25" x14ac:dyDescent="0.25">
      <c r="A1" s="414" t="s">
        <v>413</v>
      </c>
      <c r="B1" s="414"/>
      <c r="C1" s="414"/>
      <c r="D1" s="414"/>
      <c r="E1" s="414"/>
      <c r="F1" s="414"/>
      <c r="G1" s="414"/>
      <c r="H1" s="414"/>
    </row>
    <row r="2" spans="1:64" ht="25.5" x14ac:dyDescent="0.25">
      <c r="A2" s="4" t="s">
        <v>414</v>
      </c>
      <c r="B2" s="4" t="s">
        <v>415</v>
      </c>
      <c r="C2" s="4" t="s">
        <v>17</v>
      </c>
      <c r="D2" s="4" t="s">
        <v>417</v>
      </c>
      <c r="E2" s="6" t="s">
        <v>1076</v>
      </c>
      <c r="F2" s="6" t="s">
        <v>1077</v>
      </c>
      <c r="G2" s="6" t="s">
        <v>1078</v>
      </c>
      <c r="H2" s="102" t="s">
        <v>1079</v>
      </c>
    </row>
    <row r="3" spans="1:64" x14ac:dyDescent="0.25">
      <c r="A3" s="103" t="s">
        <v>916</v>
      </c>
      <c r="B3" s="22" t="s">
        <v>223</v>
      </c>
      <c r="C3" s="22" t="s">
        <v>224</v>
      </c>
      <c r="D3" s="22" t="s">
        <v>942</v>
      </c>
      <c r="E3" s="104">
        <v>2006</v>
      </c>
      <c r="F3" s="104">
        <v>1482.75</v>
      </c>
      <c r="G3" s="104">
        <v>0</v>
      </c>
      <c r="H3" s="105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64" ht="22.5" x14ac:dyDescent="0.25">
      <c r="A4" s="107" t="s">
        <v>795</v>
      </c>
      <c r="B4" s="26" t="s">
        <v>1080</v>
      </c>
      <c r="C4" s="26" t="s">
        <v>173</v>
      </c>
      <c r="D4" s="26" t="s">
        <v>814</v>
      </c>
      <c r="E4" s="108">
        <v>77753.02</v>
      </c>
      <c r="F4" s="104">
        <v>35588.019999999997</v>
      </c>
      <c r="G4" s="104">
        <v>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64" x14ac:dyDescent="0.25">
      <c r="A5" s="51" t="s">
        <v>1081</v>
      </c>
      <c r="B5" s="109"/>
      <c r="C5" s="109"/>
      <c r="D5" s="109"/>
    </row>
    <row r="11" spans="1:64" ht="22.5" x14ac:dyDescent="0.25">
      <c r="A11" s="29" t="s">
        <v>510</v>
      </c>
      <c r="B11" s="22" t="s">
        <v>1082</v>
      </c>
      <c r="C11" s="14" t="s">
        <v>45</v>
      </c>
      <c r="D11" s="14" t="s">
        <v>511</v>
      </c>
      <c r="E11" s="15">
        <v>10000</v>
      </c>
      <c r="F11" s="15">
        <v>9964.5</v>
      </c>
      <c r="G11" s="15">
        <v>0</v>
      </c>
      <c r="H11" s="101"/>
    </row>
    <row r="12" spans="1:64" x14ac:dyDescent="0.25">
      <c r="H12" s="101"/>
    </row>
    <row r="13" spans="1:64" x14ac:dyDescent="0.25">
      <c r="A13" s="1"/>
      <c r="B13" s="110" t="s">
        <v>1057</v>
      </c>
      <c r="C13" s="111"/>
      <c r="D13" s="91" t="s">
        <v>1058</v>
      </c>
      <c r="E13" s="90"/>
      <c r="F13" s="410"/>
      <c r="G13" s="410"/>
    </row>
    <row r="14" spans="1:64" x14ac:dyDescent="0.25">
      <c r="A14" s="1"/>
      <c r="B14" s="112"/>
      <c r="C14" s="1"/>
      <c r="D14" s="1"/>
      <c r="E14" s="90"/>
      <c r="F14" s="91"/>
      <c r="G14" s="91"/>
    </row>
    <row r="15" spans="1:64" x14ac:dyDescent="0.25">
      <c r="A15" s="1"/>
      <c r="C15" s="1"/>
      <c r="D15" s="1"/>
      <c r="E15" s="90"/>
      <c r="F15" s="91"/>
      <c r="G15" s="95"/>
    </row>
    <row r="16" spans="1:64" x14ac:dyDescent="0.25">
      <c r="A16" s="415" t="s">
        <v>1083</v>
      </c>
      <c r="B16" s="415"/>
      <c r="C16" s="415"/>
      <c r="D16" s="1"/>
      <c r="E16" s="97"/>
      <c r="F16" s="97"/>
      <c r="G16" s="97"/>
    </row>
    <row r="17" spans="1:7" x14ac:dyDescent="0.25">
      <c r="A17" s="416" t="s">
        <v>1084</v>
      </c>
      <c r="B17" s="416"/>
      <c r="C17" s="416"/>
      <c r="D17" s="1"/>
      <c r="E17" s="97"/>
      <c r="F17" s="97"/>
      <c r="G17" s="97"/>
    </row>
    <row r="18" spans="1:7" x14ac:dyDescent="0.25">
      <c r="A18" s="416" t="s">
        <v>1085</v>
      </c>
      <c r="B18" s="416"/>
      <c r="C18" s="416"/>
      <c r="D18" s="113"/>
      <c r="E18" s="113"/>
      <c r="F18" s="95"/>
      <c r="G18" s="97"/>
    </row>
    <row r="19" spans="1:7" x14ac:dyDescent="0.25">
      <c r="A19" s="416" t="s">
        <v>1086</v>
      </c>
      <c r="B19" s="416"/>
      <c r="C19" s="416"/>
      <c r="D19" s="113"/>
      <c r="E19" s="113"/>
      <c r="F19" s="97"/>
      <c r="G19" s="97"/>
    </row>
    <row r="20" spans="1:7" x14ac:dyDescent="0.25">
      <c r="A20" s="416" t="s">
        <v>1087</v>
      </c>
      <c r="B20" s="416"/>
      <c r="C20" s="416"/>
      <c r="D20" s="113"/>
      <c r="E20" s="113"/>
      <c r="F20" s="97"/>
      <c r="G20" s="97"/>
    </row>
    <row r="21" spans="1:7" x14ac:dyDescent="0.25">
      <c r="A21" s="416" t="s">
        <v>1088</v>
      </c>
      <c r="B21" s="416"/>
      <c r="C21" s="416"/>
      <c r="D21" s="113"/>
      <c r="E21" s="113"/>
      <c r="F21" s="97"/>
      <c r="G21" s="97"/>
    </row>
    <row r="22" spans="1:7" x14ac:dyDescent="0.25">
      <c r="A22" s="416" t="s">
        <v>1089</v>
      </c>
      <c r="B22" s="416"/>
      <c r="C22" s="416"/>
      <c r="D22" s="113"/>
      <c r="E22" s="113"/>
      <c r="F22" s="97"/>
      <c r="G22" s="97"/>
    </row>
    <row r="23" spans="1:7" x14ac:dyDescent="0.25">
      <c r="A23" s="416" t="s">
        <v>1090</v>
      </c>
      <c r="B23" s="416"/>
      <c r="C23" s="416"/>
      <c r="D23" s="113"/>
      <c r="E23" s="113"/>
      <c r="F23" s="2"/>
      <c r="G23" s="2"/>
    </row>
    <row r="24" spans="1:7" x14ac:dyDescent="0.25">
      <c r="A24" t="s">
        <v>1091</v>
      </c>
    </row>
    <row r="25" spans="1:7" x14ac:dyDescent="0.25">
      <c r="A25" t="s">
        <v>1092</v>
      </c>
    </row>
    <row r="26" spans="1:7" x14ac:dyDescent="0.25">
      <c r="A26" t="s">
        <v>1093</v>
      </c>
    </row>
    <row r="27" spans="1:7" x14ac:dyDescent="0.25">
      <c r="A27" t="s">
        <v>1094</v>
      </c>
    </row>
    <row r="28" spans="1:7" x14ac:dyDescent="0.25">
      <c r="A28" t="s">
        <v>1095</v>
      </c>
    </row>
    <row r="29" spans="1:7" x14ac:dyDescent="0.25">
      <c r="A29" t="s">
        <v>1096</v>
      </c>
    </row>
    <row r="30" spans="1:7" x14ac:dyDescent="0.25">
      <c r="A30" t="s">
        <v>1097</v>
      </c>
    </row>
    <row r="31" spans="1:7" x14ac:dyDescent="0.25">
      <c r="A31" t="s">
        <v>1098</v>
      </c>
    </row>
    <row r="32" spans="1:7" x14ac:dyDescent="0.25">
      <c r="A32" t="s">
        <v>1099</v>
      </c>
    </row>
    <row r="33" spans="1:1" x14ac:dyDescent="0.25">
      <c r="A33" t="s">
        <v>1100</v>
      </c>
    </row>
    <row r="34" spans="1:1" x14ac:dyDescent="0.25">
      <c r="A34" t="s">
        <v>1101</v>
      </c>
    </row>
  </sheetData>
  <mergeCells count="10">
    <mergeCell ref="A19:C19"/>
    <mergeCell ref="A20:C20"/>
    <mergeCell ref="A21:C21"/>
    <mergeCell ref="A22:C22"/>
    <mergeCell ref="A23:C23"/>
    <mergeCell ref="A1:H1"/>
    <mergeCell ref="F13:G13"/>
    <mergeCell ref="A16:C16"/>
    <mergeCell ref="A17:C17"/>
    <mergeCell ref="A18:C18"/>
  </mergeCells>
  <pageMargins left="0.39374999999999999" right="0.31666666666666698" top="0.49236111111111103" bottom="0.49236111111111103" header="0.51180555555555496" footer="0.51180555555555496"/>
  <pageSetup paperSize="9" scale="75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BL28"/>
  <sheetViews>
    <sheetView topLeftCell="A4" zoomScale="130" zoomScaleNormal="130" workbookViewId="0">
      <selection activeCell="A28" sqref="A28"/>
    </sheetView>
  </sheetViews>
  <sheetFormatPr defaultRowHeight="15" x14ac:dyDescent="0.25"/>
  <cols>
    <col min="1" max="1" width="7.85546875" style="3" customWidth="1"/>
    <col min="2" max="2" width="33.140625" style="3" customWidth="1"/>
    <col min="3" max="3" width="43.85546875" style="3" customWidth="1"/>
    <col min="4" max="4" width="6.140625" style="2" customWidth="1"/>
    <col min="5" max="5" width="19" style="3" customWidth="1"/>
    <col min="6" max="6" width="12.42578125" style="2" customWidth="1"/>
    <col min="7" max="7" width="14.5703125" style="2" customWidth="1"/>
    <col min="8" max="64" width="7.85546875" style="3" customWidth="1"/>
  </cols>
  <sheetData>
    <row r="1" spans="1:64" ht="26.25" x14ac:dyDescent="0.25">
      <c r="A1" s="417" t="s">
        <v>1102</v>
      </c>
      <c r="B1" s="417"/>
      <c r="C1" s="417"/>
      <c r="D1" s="417"/>
      <c r="E1" s="417"/>
      <c r="F1" s="417"/>
      <c r="G1" s="417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</row>
    <row r="2" spans="1:64" ht="15.75" x14ac:dyDescent="0.25">
      <c r="A2" s="115" t="s">
        <v>1103</v>
      </c>
      <c r="B2" s="116" t="s">
        <v>1104</v>
      </c>
      <c r="C2" s="116" t="s">
        <v>1105</v>
      </c>
      <c r="D2" s="116" t="s">
        <v>416</v>
      </c>
      <c r="E2" s="116" t="s">
        <v>1106</v>
      </c>
      <c r="F2" s="418" t="s">
        <v>1107</v>
      </c>
      <c r="G2" s="418"/>
      <c r="H2" s="114"/>
      <c r="I2" s="114"/>
      <c r="J2" s="114"/>
      <c r="K2" s="114"/>
      <c r="L2" s="114"/>
      <c r="M2" s="114"/>
      <c r="N2" s="114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</row>
    <row r="3" spans="1:64" ht="15.75" x14ac:dyDescent="0.25">
      <c r="A3" s="118" t="s">
        <v>80</v>
      </c>
      <c r="B3" s="119" t="s">
        <v>1108</v>
      </c>
      <c r="C3" s="119" t="s">
        <v>1109</v>
      </c>
      <c r="D3" s="120">
        <v>95</v>
      </c>
      <c r="E3" s="119" t="s">
        <v>1110</v>
      </c>
      <c r="F3" s="121" t="s">
        <v>1111</v>
      </c>
      <c r="G3" s="121" t="s">
        <v>1112</v>
      </c>
      <c r="H3" s="114"/>
      <c r="I3" s="114"/>
      <c r="J3" s="114"/>
      <c r="K3" s="114"/>
      <c r="L3" s="114"/>
      <c r="M3" s="114"/>
      <c r="N3" s="114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</row>
    <row r="4" spans="1:64" ht="15.75" x14ac:dyDescent="0.25">
      <c r="A4" s="118" t="s">
        <v>80</v>
      </c>
      <c r="B4" s="119" t="s">
        <v>1113</v>
      </c>
      <c r="C4" s="119" t="s">
        <v>1114</v>
      </c>
      <c r="D4" s="120">
        <v>411</v>
      </c>
      <c r="E4" s="119" t="s">
        <v>773</v>
      </c>
      <c r="F4" s="121" t="s">
        <v>1115</v>
      </c>
      <c r="G4" s="121" t="s">
        <v>1116</v>
      </c>
      <c r="H4" s="114"/>
      <c r="I4" s="114"/>
      <c r="J4" s="114"/>
      <c r="K4" s="114"/>
      <c r="L4" s="114"/>
      <c r="M4" s="114"/>
      <c r="N4" s="114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</row>
    <row r="5" spans="1:64" x14ac:dyDescent="0.25">
      <c r="A5" s="123" t="s">
        <v>80</v>
      </c>
      <c r="B5" s="123" t="s">
        <v>1117</v>
      </c>
      <c r="C5" s="123" t="s">
        <v>1118</v>
      </c>
      <c r="D5" s="124">
        <v>489</v>
      </c>
      <c r="E5" s="123" t="s">
        <v>1119</v>
      </c>
      <c r="F5" s="125" t="s">
        <v>1120</v>
      </c>
      <c r="G5" s="124" t="s">
        <v>1121</v>
      </c>
    </row>
    <row r="6" spans="1:64" ht="17.45" customHeight="1" x14ac:dyDescent="0.25">
      <c r="A6" s="123" t="s">
        <v>80</v>
      </c>
      <c r="B6" s="123" t="s">
        <v>1122</v>
      </c>
      <c r="C6" s="123" t="s">
        <v>1123</v>
      </c>
      <c r="D6" s="124">
        <v>488</v>
      </c>
      <c r="E6" s="123" t="s">
        <v>1119</v>
      </c>
      <c r="F6" s="125" t="s">
        <v>1124</v>
      </c>
      <c r="G6" s="124" t="s">
        <v>1125</v>
      </c>
    </row>
    <row r="7" spans="1:64" ht="15.75" x14ac:dyDescent="0.25">
      <c r="A7" s="126" t="s">
        <v>80</v>
      </c>
      <c r="B7" s="126" t="s">
        <v>1126</v>
      </c>
      <c r="C7" s="126" t="s">
        <v>1127</v>
      </c>
      <c r="D7" s="127">
        <v>300</v>
      </c>
      <c r="E7" s="126" t="s">
        <v>1128</v>
      </c>
      <c r="F7" s="127" t="s">
        <v>1129</v>
      </c>
      <c r="G7" s="120" t="s">
        <v>1130</v>
      </c>
      <c r="H7" s="114"/>
      <c r="I7" s="114"/>
      <c r="J7" s="114"/>
      <c r="K7" s="114"/>
      <c r="L7" s="114"/>
      <c r="M7" s="114"/>
      <c r="N7" s="114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</row>
    <row r="8" spans="1:64" ht="15.75" customHeight="1" x14ac:dyDescent="0.25">
      <c r="A8" s="123" t="s">
        <v>80</v>
      </c>
      <c r="B8" s="123" t="s">
        <v>1131</v>
      </c>
      <c r="C8" s="123" t="s">
        <v>1132</v>
      </c>
      <c r="D8" s="124">
        <v>100</v>
      </c>
      <c r="E8" s="123" t="s">
        <v>1133</v>
      </c>
      <c r="F8" s="127"/>
      <c r="G8" s="120"/>
    </row>
    <row r="9" spans="1:64" x14ac:dyDescent="0.25">
      <c r="A9" s="129" t="s">
        <v>80</v>
      </c>
      <c r="B9" s="130" t="s">
        <v>1134</v>
      </c>
      <c r="C9" s="130" t="s">
        <v>1135</v>
      </c>
      <c r="D9" s="127">
        <v>199</v>
      </c>
      <c r="E9" s="130" t="s">
        <v>1136</v>
      </c>
      <c r="F9" s="131" t="s">
        <v>1137</v>
      </c>
      <c r="G9" s="131" t="s">
        <v>1138</v>
      </c>
    </row>
    <row r="10" spans="1:64" ht="15.75" x14ac:dyDescent="0.25">
      <c r="A10" s="132" t="s">
        <v>80</v>
      </c>
      <c r="B10" s="133" t="s">
        <v>1139</v>
      </c>
      <c r="C10" s="133" t="s">
        <v>1140</v>
      </c>
      <c r="D10" s="134"/>
      <c r="E10" s="133" t="s">
        <v>1141</v>
      </c>
      <c r="F10" s="135" t="s">
        <v>1142</v>
      </c>
      <c r="G10" s="135" t="s">
        <v>1143</v>
      </c>
      <c r="H10" s="114"/>
      <c r="I10" s="114"/>
      <c r="J10" s="114"/>
      <c r="K10" s="114"/>
      <c r="L10" s="114"/>
      <c r="M10" s="114"/>
      <c r="N10" s="114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</row>
    <row r="11" spans="1:64" x14ac:dyDescent="0.25">
      <c r="A11" s="137" t="s">
        <v>80</v>
      </c>
      <c r="B11" s="133" t="s">
        <v>1144</v>
      </c>
      <c r="C11" s="137" t="s">
        <v>1145</v>
      </c>
      <c r="D11" s="135"/>
      <c r="E11" s="133" t="s">
        <v>1146</v>
      </c>
      <c r="F11" s="135" t="s">
        <v>1147</v>
      </c>
      <c r="G11" s="135" t="s">
        <v>1148</v>
      </c>
    </row>
    <row r="12" spans="1:64" ht="15.75" x14ac:dyDescent="0.25">
      <c r="A12" s="138" t="s">
        <v>80</v>
      </c>
      <c r="B12" s="138" t="s">
        <v>1149</v>
      </c>
      <c r="C12" s="138" t="s">
        <v>1150</v>
      </c>
      <c r="D12" s="139">
        <v>40</v>
      </c>
      <c r="E12" s="138" t="s">
        <v>1151</v>
      </c>
      <c r="F12" s="139" t="s">
        <v>1152</v>
      </c>
      <c r="G12" s="139" t="s">
        <v>1153</v>
      </c>
    </row>
    <row r="13" spans="1:64" ht="15.75" x14ac:dyDescent="0.25">
      <c r="A13" s="140" t="s">
        <v>80</v>
      </c>
      <c r="B13" s="140" t="s">
        <v>1154</v>
      </c>
      <c r="C13" s="133" t="s">
        <v>1155</v>
      </c>
      <c r="D13" s="139"/>
      <c r="E13" s="140" t="s">
        <v>1156</v>
      </c>
      <c r="F13" s="131" t="s">
        <v>1157</v>
      </c>
      <c r="G13" s="131" t="s">
        <v>1158</v>
      </c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</row>
    <row r="14" spans="1:64" ht="15.75" x14ac:dyDescent="0.25">
      <c r="A14" s="140" t="s">
        <v>80</v>
      </c>
      <c r="B14" s="140" t="s">
        <v>1159</v>
      </c>
      <c r="C14" s="133" t="s">
        <v>1160</v>
      </c>
      <c r="D14" s="139">
        <v>200</v>
      </c>
      <c r="E14" s="140" t="s">
        <v>1161</v>
      </c>
      <c r="F14" s="138" t="s">
        <v>1162</v>
      </c>
      <c r="G14" s="139" t="s">
        <v>1163</v>
      </c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</row>
    <row r="15" spans="1:64" ht="15.75" x14ac:dyDescent="0.25">
      <c r="A15" s="118" t="s">
        <v>828</v>
      </c>
      <c r="B15" s="119" t="s">
        <v>1164</v>
      </c>
      <c r="C15" s="118" t="s">
        <v>300</v>
      </c>
      <c r="D15" s="121"/>
      <c r="E15" s="119" t="s">
        <v>1165</v>
      </c>
      <c r="F15" s="139" t="s">
        <v>1166</v>
      </c>
      <c r="G15" s="139" t="s">
        <v>1167</v>
      </c>
    </row>
    <row r="16" spans="1:64" ht="15.75" x14ac:dyDescent="0.25">
      <c r="A16" s="138" t="s">
        <v>828</v>
      </c>
      <c r="B16" s="138" t="s">
        <v>1168</v>
      </c>
      <c r="C16" s="138" t="s">
        <v>1169</v>
      </c>
      <c r="D16" s="139">
        <v>447</v>
      </c>
      <c r="E16" s="138" t="s">
        <v>432</v>
      </c>
      <c r="F16" s="142" t="s">
        <v>1170</v>
      </c>
      <c r="G16" s="142" t="s">
        <v>1171</v>
      </c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  <c r="BI16" s="141"/>
      <c r="BJ16" s="141"/>
      <c r="BK16" s="141"/>
      <c r="BL16" s="141"/>
    </row>
    <row r="17" spans="1:64" x14ac:dyDescent="0.25">
      <c r="A17" s="143" t="s">
        <v>828</v>
      </c>
      <c r="B17" s="144" t="s">
        <v>1172</v>
      </c>
      <c r="C17" s="144" t="s">
        <v>1173</v>
      </c>
      <c r="D17" s="145">
        <v>750</v>
      </c>
      <c r="E17" s="144" t="s">
        <v>1174</v>
      </c>
      <c r="F17" s="142" t="s">
        <v>1175</v>
      </c>
      <c r="G17" s="142" t="s">
        <v>1176</v>
      </c>
    </row>
    <row r="18" spans="1:64" ht="30" x14ac:dyDescent="0.25">
      <c r="A18" s="143" t="s">
        <v>828</v>
      </c>
      <c r="B18" s="144" t="s">
        <v>1177</v>
      </c>
      <c r="C18" s="144" t="s">
        <v>1178</v>
      </c>
      <c r="D18" s="145"/>
      <c r="E18" s="144" t="s">
        <v>1179</v>
      </c>
      <c r="F18" s="142" t="s">
        <v>1180</v>
      </c>
      <c r="G18" s="146" t="s">
        <v>1181</v>
      </c>
    </row>
    <row r="19" spans="1:64" ht="30" x14ac:dyDescent="0.25">
      <c r="A19" s="143" t="s">
        <v>828</v>
      </c>
      <c r="B19" s="144" t="s">
        <v>459</v>
      </c>
      <c r="C19" s="144" t="s">
        <v>460</v>
      </c>
      <c r="D19" s="145"/>
      <c r="E19" s="144" t="s">
        <v>1182</v>
      </c>
      <c r="F19" s="142" t="s">
        <v>462</v>
      </c>
      <c r="G19" s="142" t="s">
        <v>463</v>
      </c>
    </row>
    <row r="20" spans="1:64" x14ac:dyDescent="0.25">
      <c r="A20" s="143" t="s">
        <v>828</v>
      </c>
      <c r="B20" s="144" t="s">
        <v>892</v>
      </c>
      <c r="C20" s="144" t="s">
        <v>1183</v>
      </c>
      <c r="D20" s="145"/>
      <c r="E20" s="144" t="s">
        <v>937</v>
      </c>
      <c r="F20" s="142" t="s">
        <v>894</v>
      </c>
      <c r="G20" s="142" t="s">
        <v>895</v>
      </c>
    </row>
    <row r="21" spans="1:64" ht="30" x14ac:dyDescent="0.25">
      <c r="A21" s="144" t="s">
        <v>1184</v>
      </c>
      <c r="B21" s="147" t="s">
        <v>1185</v>
      </c>
      <c r="C21" s="144" t="s">
        <v>1186</v>
      </c>
      <c r="D21" s="148"/>
      <c r="E21" s="147" t="s">
        <v>1187</v>
      </c>
      <c r="F21" s="142" t="s">
        <v>1188</v>
      </c>
      <c r="G21" s="142" t="s">
        <v>1189</v>
      </c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1"/>
      <c r="BK21" s="141"/>
      <c r="BL21" s="141"/>
    </row>
    <row r="22" spans="1:64" ht="15.75" x14ac:dyDescent="0.25">
      <c r="A22" s="144"/>
      <c r="B22" s="147"/>
      <c r="C22" s="144"/>
      <c r="D22" s="148"/>
      <c r="E22" s="147"/>
      <c r="F22" s="142"/>
      <c r="G22" s="142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</row>
    <row r="23" spans="1:64" x14ac:dyDescent="0.25">
      <c r="A23" s="1" t="s">
        <v>1190</v>
      </c>
      <c r="B23" s="1"/>
    </row>
    <row r="24" spans="1:64" x14ac:dyDescent="0.25">
      <c r="A24" s="1" t="s">
        <v>1191</v>
      </c>
      <c r="B24" s="1"/>
    </row>
    <row r="27" spans="1:64" ht="22.35" customHeight="1" x14ac:dyDescent="0.25">
      <c r="A27" s="29" t="s">
        <v>828</v>
      </c>
      <c r="B27" s="20" t="s">
        <v>1192</v>
      </c>
      <c r="C27" s="20" t="s">
        <v>1193</v>
      </c>
      <c r="D27" s="63">
        <v>290</v>
      </c>
      <c r="E27" s="20" t="s">
        <v>432</v>
      </c>
      <c r="F27" s="15">
        <v>40</v>
      </c>
      <c r="G27" s="15" t="s">
        <v>433</v>
      </c>
      <c r="H27" s="15">
        <v>100</v>
      </c>
      <c r="I27" s="39" t="s">
        <v>427</v>
      </c>
      <c r="J27" s="39" t="s">
        <v>401</v>
      </c>
      <c r="K27" s="39" t="s">
        <v>402</v>
      </c>
      <c r="L27" s="61" t="s">
        <v>628</v>
      </c>
      <c r="M27" s="3">
        <f>SUM(G27:H27)</f>
        <v>100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</row>
    <row r="28" spans="1:64" ht="22.35" customHeight="1" x14ac:dyDescent="0.25">
      <c r="A28" s="32" t="s">
        <v>828</v>
      </c>
      <c r="B28" s="14" t="s">
        <v>1194</v>
      </c>
      <c r="C28" s="14" t="s">
        <v>1195</v>
      </c>
      <c r="D28" s="52">
        <v>2950</v>
      </c>
      <c r="E28" s="14" t="s">
        <v>446</v>
      </c>
      <c r="F28" s="17">
        <v>130.91999999999999</v>
      </c>
      <c r="G28" s="15">
        <v>0</v>
      </c>
      <c r="H28" s="15">
        <v>42.1</v>
      </c>
      <c r="I28" s="39" t="s">
        <v>434</v>
      </c>
      <c r="J28" s="39" t="s">
        <v>1196</v>
      </c>
      <c r="K28" s="39" t="s">
        <v>1197</v>
      </c>
      <c r="L28" s="53" t="s">
        <v>628</v>
      </c>
      <c r="M28" s="3">
        <f>SUM(G28:H28)</f>
        <v>42.1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</row>
  </sheetData>
  <mergeCells count="2">
    <mergeCell ref="A1:G1"/>
    <mergeCell ref="F2:G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5749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FINAL</vt:lpstr>
      <vt:lpstr>PROPOSTA</vt:lpstr>
      <vt:lpstr>Planilha2</vt:lpstr>
      <vt:lpstr>DRENAGEM ROÇAR</vt:lpstr>
      <vt:lpstr>COM METRAGEM</vt:lpstr>
      <vt:lpstr>Vistoriando</vt:lpstr>
      <vt:lpstr>DESATIVADOS</vt:lpstr>
      <vt:lpstr>Vistoriando!Area_de_impressao</vt:lpstr>
      <vt:lpstr>Vistoriando!Print_Area_0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Edson Kazume Yamamoto</dc:creator>
  <dc:description/>
  <cp:lastModifiedBy>Pablo Fernando Ribeiro</cp:lastModifiedBy>
  <cp:revision>488</cp:revision>
  <cp:lastPrinted>2022-05-05T19:21:51Z</cp:lastPrinted>
  <dcterms:created xsi:type="dcterms:W3CDTF">2012-10-24T11:55:01Z</dcterms:created>
  <dcterms:modified xsi:type="dcterms:W3CDTF">2024-05-24T18:05:53Z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